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filterPrivacy="1"/>
  <xr:revisionPtr revIDLastSave="0" documentId="13_ncr:1_{4D30E3A3-220F-456C-857A-A5A771967BAD}" xr6:coauthVersionLast="36" xr6:coauthVersionMax="36" xr10:uidLastSave="{00000000-0000-0000-0000-000000000000}"/>
  <bookViews>
    <workbookView xWindow="0" yWindow="0" windowWidth="20220" windowHeight="10965" xr2:uid="{00000000-000D-0000-FFFF-FFFF00000000}"/>
  </bookViews>
  <sheets>
    <sheet name="Лист1" sheetId="1" r:id="rId1"/>
  </sheets>
  <definedNames>
    <definedName name="_xlnm._FilterDatabase" localSheetId="0" hidden="1">Лист1!$A$7:$I$153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6" i="1" l="1"/>
  <c r="D76" i="1"/>
  <c r="B76" i="1"/>
  <c r="E75" i="1"/>
  <c r="D75" i="1"/>
  <c r="B75" i="1"/>
  <c r="E55" i="1"/>
  <c r="D55" i="1"/>
  <c r="B55" i="1"/>
  <c r="E53" i="1"/>
  <c r="D53" i="1"/>
  <c r="B53" i="1"/>
  <c r="E51" i="1"/>
  <c r="D51" i="1"/>
  <c r="B51" i="1"/>
  <c r="E48" i="1"/>
  <c r="D48" i="1"/>
  <c r="B48" i="1"/>
  <c r="E47" i="1"/>
  <c r="D47" i="1"/>
  <c r="B47" i="1"/>
  <c r="E45" i="1"/>
  <c r="D45" i="1"/>
  <c r="B45" i="1"/>
  <c r="E42" i="1"/>
  <c r="D42" i="1"/>
  <c r="B42" i="1"/>
  <c r="E38" i="1"/>
  <c r="D38" i="1"/>
  <c r="B38" i="1"/>
  <c r="E30" i="1"/>
  <c r="D30" i="1"/>
  <c r="B30" i="1"/>
</calcChain>
</file>

<file path=xl/sharedStrings.xml><?xml version="1.0" encoding="utf-8"?>
<sst xmlns="http://schemas.openxmlformats.org/spreadsheetml/2006/main" count="951" uniqueCount="330">
  <si>
    <t>№ п/п</t>
  </si>
  <si>
    <t>Название мероприятия</t>
  </si>
  <si>
    <t>Направленность мероприятия  спорт/досуг</t>
  </si>
  <si>
    <t>Форма мероприятия</t>
  </si>
  <si>
    <t>Краткое содержание мероприятия</t>
  </si>
  <si>
    <t>Дата  проведения мероприятия</t>
  </si>
  <si>
    <t>Время проведения мероприятия</t>
  </si>
  <si>
    <t>Возрастная категория</t>
  </si>
  <si>
    <t>Досуг</t>
  </si>
  <si>
    <t>Спорт</t>
  </si>
  <si>
    <t>10+</t>
  </si>
  <si>
    <t>14+</t>
  </si>
  <si>
    <t>3+</t>
  </si>
  <si>
    <t>6+</t>
  </si>
  <si>
    <t>мастер-класс</t>
  </si>
  <si>
    <t>18+</t>
  </si>
  <si>
    <t>Праздник</t>
  </si>
  <si>
    <t>7+</t>
  </si>
  <si>
    <t>16+</t>
  </si>
  <si>
    <t>12+</t>
  </si>
  <si>
    <r>
      <t>Место проведения мероприятия (</t>
    </r>
    <r>
      <rPr>
        <sz val="14"/>
        <color theme="1"/>
        <rFont val="Times New Roman"/>
        <family val="1"/>
        <charset val="204"/>
      </rPr>
      <t>наименование учреждения, адрес</t>
    </r>
    <r>
      <rPr>
        <b/>
        <sz val="14"/>
        <color theme="1"/>
        <rFont val="Times New Roman"/>
        <family val="1"/>
        <charset val="204"/>
      </rPr>
      <t>)</t>
    </r>
  </si>
  <si>
    <t>досуг</t>
  </si>
  <si>
    <t>12.00</t>
  </si>
  <si>
    <t>г.Москва,ул. 1-я Миусская, д.22, с.4</t>
  </si>
  <si>
    <t>Акция</t>
  </si>
  <si>
    <t>Делегатская 14/2</t>
  </si>
  <si>
    <t>Мастер - класс</t>
  </si>
  <si>
    <t>Сущевская, 17</t>
  </si>
  <si>
    <t>2-й Колобовский пер., д. 9/2, стр.1</t>
  </si>
  <si>
    <t>Соревнования</t>
  </si>
  <si>
    <t>выставка</t>
  </si>
  <si>
    <t>Мастер-класс</t>
  </si>
  <si>
    <t>патронатная акция</t>
  </si>
  <si>
    <t>Уличное мероприятие</t>
  </si>
  <si>
    <t>Лихов пер., вл.24/7</t>
  </si>
  <si>
    <t>Выставка</t>
  </si>
  <si>
    <t>0+</t>
  </si>
  <si>
    <t>Отчетный концерт-дефиле Дома моды «Солнечный Ангел»
Мастер-Класс по дефиле от Андрея Макиенко.</t>
  </si>
  <si>
    <t>концерт</t>
  </si>
  <si>
    <t>На территории Тверского района</t>
  </si>
  <si>
    <t>Мастер класс</t>
  </si>
  <si>
    <t xml:space="preserve">Круглый стол, посвящённый Дню русского языка </t>
  </si>
  <si>
    <t>Онлайн-конференция</t>
  </si>
  <si>
    <t>Мероприятие по популяризации русского языка и русской литературы</t>
  </si>
  <si>
    <t>Спортивный турнир</t>
  </si>
  <si>
    <t>Соревнования по мини-футболу и традиционным играм и забавам для населения различных социальных и возрастных категорий, включая лиц с ограниченными возможностями здоровья</t>
  </si>
  <si>
    <t>Выступление участников творческого центра "Джельсомино" на концерте посвященному Дню России</t>
  </si>
  <si>
    <t xml:space="preserve">Городское мероприятие </t>
  </si>
  <si>
    <t>Петровка 26с2</t>
  </si>
  <si>
    <t>Социальная</t>
  </si>
  <si>
    <t>Встреча</t>
  </si>
  <si>
    <t>Открытый ковер</t>
  </si>
  <si>
    <t>Лекция</t>
  </si>
  <si>
    <t xml:space="preserve"> 17-00</t>
  </si>
  <si>
    <t>ул. Садовая-Каретная 8 стр. 5</t>
  </si>
  <si>
    <t>Военная поэзия</t>
  </si>
  <si>
    <t>отдых на природе</t>
  </si>
  <si>
    <t>Мероприятие</t>
  </si>
  <si>
    <t>Студия на Б. Дмитровской, Дмитровский переулок, д 2 стр 1</t>
  </si>
  <si>
    <t>Педагог БФ "Дети Марии" проводит мастер-класс для своих подопечных и жителей района Тверской</t>
  </si>
  <si>
    <t>Студия на Б. Дмитровской, Дмитровский переулок, д 4 стр 1</t>
  </si>
  <si>
    <t>Творческий мастер-класс, посвящённый Дню славянской письменности и культуры с выставкой работ по его окончании</t>
  </si>
  <si>
    <t>Тематическое мероприятие, посвященное Международному дню борьбы со злоупотреблением наркотическими средствами и их незаконным оборотом (просмотр фильма и открытое обсуждение)</t>
  </si>
  <si>
    <t>Волонтёры и педагоги БФ "Дети Марии" проводят мероприятие  для своих подопечных и жителей района Тверской</t>
  </si>
  <si>
    <t>Творческий вечер</t>
  </si>
  <si>
    <t>18.00</t>
  </si>
  <si>
    <t xml:space="preserve">                                    НП «СпортАртлайн»                  по адресу:          ул.Чаянова д.16
</t>
  </si>
  <si>
    <t>17.00</t>
  </si>
  <si>
    <t xml:space="preserve">                                     НП «СпортАртлайн»                  по адресу:          ул.Чаянова д.16
</t>
  </si>
  <si>
    <t>Акция памяти</t>
  </si>
  <si>
    <t>Минута молчания. Возложение цветов к подножию мемориального памятника героям - молодогвардейцам.</t>
  </si>
  <si>
    <t>13.00</t>
  </si>
  <si>
    <t xml:space="preserve">                                    Открытая площадка у мемориального памятника героям - молодогвардейцам           по адресу:          ул.Александра Невского 4
</t>
  </si>
  <si>
    <t>"Вечера на Тихвинском близ Бутырки"</t>
  </si>
  <si>
    <t>Соседские встречи-посиделки для тех, кому одиноко субботним вечером</t>
  </si>
  <si>
    <t>Офис АНО «Социальная открытая линия», Тихвинский переулок 6</t>
  </si>
  <si>
    <t>Мызыкальная гостиная</t>
  </si>
  <si>
    <t>М. Каретный,7</t>
  </si>
  <si>
    <t>Мастер-класс по декоративно-прикладному творчеству</t>
  </si>
  <si>
    <t>Лекция из цикла "Малые города России". У нас на пути будет город с не менее загадочным названием – Солигалич, где, кстати, расположен курорт. Следующим пунктом на маршруте будет таинственная Монзенская железная дорога, которая и приведёт нас непосредственно к Унже, и уже двигаясь по ней в маленьких чудных городках как Илешево, Шаблово, Кологрив, Мантурово и, конечно же, в знаменитом Макарьевском Унженском монастыре.</t>
  </si>
  <si>
    <t>Мероприятие, посвященное предотвращению террористических актов</t>
  </si>
  <si>
    <t>В рамках мероприятия будет проведен инструктаж сотрудников и посетителей по порядку действий в случае угрозы, а также действий по эвакуации из учреждения, будет прочитана лекция. Посетители смогут принять участие в викторине по тематике мероприятия, состоится открытие выставки информационных плакатов.</t>
  </si>
  <si>
    <t>Интерактивное занятие/мастер-класс/урок</t>
  </si>
  <si>
    <t>Комплексное мероприятие/тематическая программа</t>
  </si>
  <si>
    <t>Просветительское</t>
  </si>
  <si>
    <t>Антитеррор</t>
  </si>
  <si>
    <t>ГБУК г. Москвы "ОКЦ ЦАО" ОСП КЦ "Новослободский"
ул. Сущевский Вал д. 10А стр. 2</t>
  </si>
  <si>
    <t xml:space="preserve">ГБУК г. Москвы "ОКЦ ЦАО" ОСП Библиотека № 2 им. Ю.В.Трифонова
ул. 4-ая Тверская-Ямская д. 26/8 </t>
  </si>
  <si>
    <t>Соревнования по мини-футболу и традиционным играм и забавам "Нет наркотикам, Да  спорту"</t>
  </si>
  <si>
    <t xml:space="preserve">Мастер-класс современного уличного искусства, приуроченный культуре различных национальностей </t>
  </si>
  <si>
    <t>Развивающий мастер-класс для детей дошкольного возраста, а также лекция в виде игры "Скажи НЕТ наркотикам!</t>
  </si>
  <si>
    <t>Участие в мастер-классе с использованием игровых методик служит развитию личности ребенка и обучению родителей методам игрового взаимодействия с детьми. На мастер-классе участники познакомятся с лучшими настольными интеллектуальными играми для детей дошкольного и младшего школьного возраста. А также, примут участие в настольной игре ходилка-бродилка по русским народным сказкам. Проведение интерактивной познавательной игры о вреде наркотиков</t>
  </si>
  <si>
    <t>"Музыка нас связала", семейный музыкальный мастер-класс</t>
  </si>
  <si>
    <t>Мероприятие из цикла "Малые города России", традиции народов России</t>
  </si>
  <si>
    <t>Подведение итогов соревнвоательного сезона. Чествование спортсменов, достигших наивысших результатов. Лекция о вреде наркотиков и пользе здорового образа жизни</t>
  </si>
  <si>
    <t>Парк Делегатский</t>
  </si>
  <si>
    <t>Международный день защиты детей, "Традиции России глазами детей"</t>
  </si>
  <si>
    <t>Игровая программа "Народы России"</t>
  </si>
  <si>
    <t>Планета под названием дети России</t>
  </si>
  <si>
    <t>Участие в мероприятии, посвященному Дню России ,просмотр видеоролика "Терроризм - главная угроза безопасности человечества"</t>
  </si>
  <si>
    <t>День скорби, просмотр видеоролика "Терроризм еще не побежден"</t>
  </si>
  <si>
    <t>"Широка страна Родная"</t>
  </si>
  <si>
    <t>Мастер-класс по исполнению песен , посвященных Дню Победы в котором принимают участия родители совместно с детьмя, а также лица состоящие на учете КДНиЗП</t>
  </si>
  <si>
    <t>День защиты детей, посвященный детям народа России, Принимают участия родители совместно с детьмя, а также лица состоящие на учете КДНиЗП</t>
  </si>
  <si>
    <t>Мастер класс по граффити в стиле национальной тиматики различных культур России, а также обучение навыкам современного уличного творчества, С приглашением детей и взрослых иностранных граждан осуществляющих трудовую деятельность на территории района и диаспор</t>
  </si>
  <si>
    <t>Мастер - класс в Делегатском парке по живописи.Приглашение представителей диаспор, расположенных на территории Тверского района</t>
  </si>
  <si>
    <t>Дворовой фестиваль мастер-классов по изобразительному и декоративно-прикладному искусству для жителей района "Мои любимые города, культура страны"</t>
  </si>
  <si>
    <t>Праздничное мероприятие (чаепитие), для подопечных БФ "Дети Марии" и жителей района Тверской, рассказ о различных культурах страны, Приглашение представителей диаспор, расположенных на территории Тверского района</t>
  </si>
  <si>
    <t>С целью создания благоприятных условий для активного отдыха детей в каникулярное время приглашаем детей принять участие в интерактивной программе. Это хорошая возможность попробовать свои силы в актерском мастерстве, пении, танцах, приобщиться к культуре исторических реконструкций, примерить на себя богатырские доспехи и  получить прекрасные памятные фотографии. Приглашение представителей диаспор, расположенных на территории Тверского района</t>
  </si>
  <si>
    <t>Творческие мастер-классы для детей и взрослых: "Лепим флаг РФ",Приглашение представителей диаспор, расположенных на территории Тверского района</t>
  </si>
  <si>
    <t>Праздничный концерт  с выступлением национальных культур России, Приглашение представителей диаспор, расположенных на территории Тверского района.</t>
  </si>
  <si>
    <t>Праздничное мероприятие (чаепитие), для подопечных БФ "Дети Марии" и жителей района Тверской. Приглашение представителей диаспор, расположенных на территории Тверского района</t>
  </si>
  <si>
    <t>Спортивное мероприятие. Открытый Турнир Король Партера 24, посвященный профилактике наркомании среди молодежи</t>
  </si>
  <si>
    <t>Большой открытый турнир по Бразильскому Джиу-Джитсу Король Партера 24, посвященный профилактике наркомании среди молодежи</t>
  </si>
  <si>
    <t>Просмотр видеоролика о способах проверки информации на достоверность</t>
  </si>
  <si>
    <t>«Авто- мото ТР-клуб САО» 
Тихвинский пер., д.10/12, стр.9</t>
  </si>
  <si>
    <t>Семейный праздник "День детского веселья". Лекция о вреде наркотиков и пользе здорового образа жизни</t>
  </si>
  <si>
    <t>Акция по сбору детских книг «Подари книге жизнь», посвященная Дню детской книги. Лекция о вреде наркотиков и пользе здорового образа жизни</t>
  </si>
  <si>
    <t>Выставка творческих работ воспитанников. Вернисаж детских рисунков. Лекция о вреде наркотиков и пользе здорового образа жизни</t>
  </si>
  <si>
    <t>Участие в праздничном мероприятии, посвященному Дню защиты детей. Лекция о вреде наркотиков и пользе здорового образа жизни</t>
  </si>
  <si>
    <t>Выступление детей для родителей и приглашенных жителей микрорайона, а также с участием лиц, состоящих учете КДНиЗП. Лекция о вреде наркотиков и пользе здорового образа жизни</t>
  </si>
  <si>
    <t>Благотоворительная акция по сбору книг, в которой принимают участия родители совместно с детьмя, а также лица состоящие на учете КДНиЗП. Лекция о вреде наркотиков и пользе здорового образа жизни</t>
  </si>
  <si>
    <t>Выставка детских работ на весеннюю тематику в которой принимают участия родители совместно с детьмя, а также лица состоящие на учете КДНиЗП. Лекция о вреде наркотиков и пользе здорового образа жизни</t>
  </si>
  <si>
    <t>Выступление участников творческого центра "Джельсомино" на концерте посвященному Дню защиты детей, с привлечением лиц, состоящих на учете КДНиЗП. Лекция о вреде наркотиков и пользе здорового образа жизни</t>
  </si>
  <si>
    <t>Лекция о вреде наркотиков и пользе здорового образа жизни</t>
  </si>
  <si>
    <t>лекция</t>
  </si>
  <si>
    <t>Лекция о вреде наркотиков и пользе здорового образа жизни с привлечением лиц, состоящих учете КДНиЗП</t>
  </si>
  <si>
    <t>14-00</t>
  </si>
  <si>
    <t xml:space="preserve">Садовая-Триумфальная, 16-3
</t>
  </si>
  <si>
    <t>Просмотр видеоролика,  подготовленного Координационным центром по вопросам формирования у молодежи активной гражданской позиции, предупреждения межнациональных и межконфессиональных конфликтов, противодействия идеологии терроризма и профилактике экстремизма - "Осторожно фейки!"</t>
  </si>
  <si>
    <t>видеоролик</t>
  </si>
  <si>
    <t>Просмотр видеоролика о противодействии идеологии терроризма и профилактике экстремизма - "Осторожно фейки!"</t>
  </si>
  <si>
    <t>Просмотр видеоролика о способах проверки информации на достоверность в рамках реализации мероприятий по противодействию идеологии терроризма в Российской Федерации.</t>
  </si>
  <si>
    <t>Просмотр видеоролика: "Основы здорового образа жизни"</t>
  </si>
  <si>
    <t>Интерактивное занятие</t>
  </si>
  <si>
    <t>Видеоурок являются идеальным помощниками при изучении новых тем, закреплении материала, для обычных и факультативных занятий, для групповой и индивидуальной работы</t>
  </si>
  <si>
    <t>Здоровый образ жизни. Его основы и принципы</t>
  </si>
  <si>
    <t>Ведя здоровый образ жизни, человеку легче справляться с перегрузками и реализовывать свои планы. А крепкое здоровье позволяет прожить долгую и радостную жизнь, наполненную яркими впечатлениями</t>
  </si>
  <si>
    <t>Ведя здоровый образ жизни, человеку легче справляться с перегрузками и реализовывать свои планы. А крепкое здоровье позволяет прожить долгую и радостную жизнь, наполненную яркими впечатлениями. Участием лиц, состоящих на учете КДНиЗП</t>
  </si>
  <si>
    <t>Открытый ковер и мастер-класс, лекция о вреде наркотиков и пользе здорового образа жизни с привлечением лиц, состоящих учете КДНиЗП</t>
  </si>
  <si>
    <t>Встреча молодых спортсменов со старшими товарищами из клуба. Приглашение представителей диаспор, расположенных на территории Тверского района</t>
  </si>
  <si>
    <t>Праздник, посвященный Дню защиты детей "Ура, каникулы!"</t>
  </si>
  <si>
    <t>Концерт, детские выступления с домашними питомцами! Приглашение детей и взрослых иностранных граждан осуществляющих трудовую деятельность на территории района и диаспор</t>
  </si>
  <si>
    <t>Ведя здоровый образ жизни, человеку легче справляться с перегрузками и реализовывать свои планы. А крепкое здоровье позволяет прожить долгую и радостную жизнь, наполненную яркими впечатлениями. Выступление детей для родителей и приглашенных жителей микрорайона, а также с участием лиц, состоящих учете КДНиЗП. Лекция о вреде наркотиков и пользе здорового образа жизни</t>
  </si>
  <si>
    <t>Интерактивное занятие, лекция</t>
  </si>
  <si>
    <t>Соседские посиделки
Здоровый образ жизни. Его основы и принципы</t>
  </si>
  <si>
    <t>ролик</t>
  </si>
  <si>
    <t>11.00</t>
  </si>
  <si>
    <t>Возложение цветов с привлечением лиц, состоящих на учете КДНиЗП</t>
  </si>
  <si>
    <t>Лекция о вреде наркотиков и пользе здорового образа жизни с привлечением лиц, состоящих на учете КДНиЗП</t>
  </si>
  <si>
    <t>АНО «Альянс Евразия», Новолесной пер., 11-13</t>
  </si>
  <si>
    <t>Семейный музыкальный мастер-класс</t>
  </si>
  <si>
    <t>Посетителем курсов может стать любой человек, независимо от возраста, национальности и уровня владения осетинским языком</t>
  </si>
  <si>
    <t>Московская осетинская община
Новослободская ул. 62-15</t>
  </si>
  <si>
    <t>Открытый урок по изучению осетинского языка</t>
  </si>
  <si>
    <t xml:space="preserve">План мероприятий
по досуговой, социально-воспитательной и спортивной работе
с населением по месту жительства Тверского района на 4 квартал 2024 года.
</t>
  </si>
  <si>
    <t>экскурсия</t>
  </si>
  <si>
    <t>Экскурсия в рамках Московского фестиваля "Библиотеки как территория креативных индустрий. К 140-летию сети общедоступных библиотек Москвы"</t>
  </si>
  <si>
    <t>15.00</t>
  </si>
  <si>
    <t>ГБУК г. Москвы "ОКЦ ЦАО" 4-я Тверская -Ямская д.26/8</t>
  </si>
  <si>
    <t>конференция/круглый стол</t>
  </si>
  <si>
    <t>ГБУК г. Москвы "ОКЦ ЦАО" ОСП Библиотека № 2 им. Ю.В.Трифонова
уЛесная ул. д.63, стр.1</t>
  </si>
  <si>
    <t>Циклическая экономика: спасая планету. Просмотр видеоролика о вреде наркотиков и табакокурения</t>
  </si>
  <si>
    <t>Мероприятие, посвященное изучению экономики замкнутого цикла и ее влиянию на благосостояние людей и окружающую среду.Просмотр видеоролика о вреде наркотиков и табакокурения</t>
  </si>
  <si>
    <t>Мероприятие из цикла "Малые города. Традиции народов России"</t>
  </si>
  <si>
    <t>16.00</t>
  </si>
  <si>
    <t>Малые города России. Традиции народов России. Река Унжа – живописный приток Волги (Городецкий монастырь, Чухлома, Галич) . ЗОЖ</t>
  </si>
  <si>
    <t>В здоровом теле здоровый дух</t>
  </si>
  <si>
    <t>Мероприятие, посвященное борьбе с алкоголизмом и наркоманией</t>
  </si>
  <si>
    <t>Открытие выставки участников проекта "Московское долголетие"</t>
  </si>
  <si>
    <t>Выставка участников студии "Волшебные краски" Библиотеки № 2  имени Ю.В. Трифонова</t>
  </si>
  <si>
    <t>10.00</t>
  </si>
  <si>
    <t>Практика сборки беспилотных летательных аппаратов</t>
  </si>
  <si>
    <t>Сборка БПЛА, разработанных участниками НКО</t>
  </si>
  <si>
    <t>НКО "Сильная страна".Москва, ул. 3-я Тверская-Ямская д.12.стр 2</t>
  </si>
  <si>
    <t>Соседские посиделки</t>
  </si>
  <si>
    <t>Кружок</t>
  </si>
  <si>
    <t>Игры, соседское общение на английском языке</t>
  </si>
  <si>
    <t>Кружок современного уличного искусства</t>
  </si>
  <si>
    <t>Обучение новым формам современного уличного творчества</t>
  </si>
  <si>
    <t>Дети, подростки</t>
  </si>
  <si>
    <t>Праздничное мероприятие посвященное Дню учителя</t>
  </si>
  <si>
    <t>Творческие мастер-класс для детей и рнодителей ко Дню учителя</t>
  </si>
  <si>
    <t>АНО ТЦ "Джельсомино" Делегатская 14/2</t>
  </si>
  <si>
    <t>Конкурс рисунков</t>
  </si>
  <si>
    <t>Конкурс</t>
  </si>
  <si>
    <t>Конкурс рисунков на тему "Моё домашнее животное"</t>
  </si>
  <si>
    <t>Встреча соседей</t>
  </si>
  <si>
    <t>Мастер-класс, посвященное Международному дню бабушеук и дедушек</t>
  </si>
  <si>
    <t>Круглый стол, посвящённый Дню Героев Отечества</t>
  </si>
  <si>
    <t>Мероприятие по популяризации памятной даты и укрепления российской идентичности в молодежной среде</t>
  </si>
  <si>
    <t>ул. Малая Калужская, д.1</t>
  </si>
  <si>
    <t>Мастер-класс по самбо</t>
  </si>
  <si>
    <t>спорт</t>
  </si>
  <si>
    <t>Мастер-класс для всех желающих в возрасте 16-35 лет. Мероприятие в спортивном зале для единоборств.</t>
  </si>
  <si>
    <t>"Снежная зима"</t>
  </si>
  <si>
    <t>Выставка рисунков праздничная программа</t>
  </si>
  <si>
    <t>Выстовка рисунков "Снежная зима"мастер-класс, мини-дискотека</t>
  </si>
  <si>
    <t>АНО ЦПИ "Творческий дом"Солнечный ангел" г. Москва, ул. 1-я Миусская,д. 2, с. 4</t>
  </si>
  <si>
    <t>"Скоро-скоро Новый год"</t>
  </si>
  <si>
    <t>Мастер-классы, праздничные мероприятия</t>
  </si>
  <si>
    <t>Новогодние мастер-классы, праздничные мероприятия, дискотека.</t>
  </si>
  <si>
    <t>4 и старше</t>
  </si>
  <si>
    <t>Музыкально-драматический вечер молодёжи посвященный Российским поэтам и писателям</t>
  </si>
  <si>
    <t>Мастер-класс по исполнению песен , посвященных российским поэтам и писателямв котором принимают участия родители совместно с детьмя, а также лица состоящие на учете КДНиЗП</t>
  </si>
  <si>
    <t>Народные традиции осени</t>
  </si>
  <si>
    <t>Творческий вечер посвященный традициям народов в осенний период с приглашением детей и взрослых иностранных граждан осуществляющих трудовую деятельность на территории района</t>
  </si>
  <si>
    <t>Традиции и обычаи к подготовке Нового года и Рождества с городах России</t>
  </si>
  <si>
    <t>Кулинарный мастер-класссладостей к новогоднему столу в Новогодние праздники, лекция о пользе здорового образа жизни</t>
  </si>
  <si>
    <t>Мемориально-патронатная акция по уходу за памятниками района</t>
  </si>
  <si>
    <t xml:space="preserve">	
Международный день против фашизма, расизма и антисемитизма</t>
  </si>
  <si>
    <t xml:space="preserve">	
Международный день против фашизма, расизма и антисемитизма, праздничная программа</t>
  </si>
  <si>
    <t>Патриотический семейный вечер,"Возьмёмся за руки друзья", посвященный противодействию идеологии терроризма</t>
  </si>
  <si>
    <t>АНО "Добрые Игры", 3-я Тверская-Ямская ул. д.12</t>
  </si>
  <si>
    <t>19.00</t>
  </si>
  <si>
    <t>14.00</t>
  </si>
  <si>
    <t>На территории Тверского района (адрес уточняется)</t>
  </si>
  <si>
    <t>Ежеквартальнаяс ветеранами Чеченской Кампании, спецоперации в Сирии и участниками СВО в Украине из числа спортсменов клуба</t>
  </si>
  <si>
    <t xml:space="preserve">Мемориально- патронатная акция </t>
  </si>
  <si>
    <t>Мастер-класс по исполнению песен , посвященных России в котором принимают участия родители совместно с детьмя, а также лица состоящие на учете КДНиЗП</t>
  </si>
  <si>
    <t>Музыкально-драматический вечер молодёжи "Россия -моя любовь"</t>
  </si>
  <si>
    <t xml:space="preserve">Праздничное мероприятие, приуроченное Народам России </t>
  </si>
  <si>
    <t xml:space="preserve"> Россия - многонациональная страна"</t>
  </si>
  <si>
    <t xml:space="preserve">"МЫ ПОМНИМ" </t>
  </si>
  <si>
    <t>мамориально-патронатная акция по уходу за памятниками района</t>
  </si>
  <si>
    <t>Мы памяти этой верны</t>
  </si>
  <si>
    <t>Петровка 26с2 АНО "Буран"</t>
  </si>
  <si>
    <t>Музыкальный вечер</t>
  </si>
  <si>
    <t>Круглый стол на тему: "Как не стать жертвой терракта"</t>
  </si>
  <si>
    <t xml:space="preserve">Участники круглого стола узнают о сущности терроризма, о причинах экстремизма в мире, затронут вопрос как не стать жертвой терракта и какие действия необходимо применить при обнаружении подозрительных предметов, так как это касается собственной жизни каждого. </t>
  </si>
  <si>
    <t xml:space="preserve">Лекция </t>
  </si>
  <si>
    <t>Мастер-класс по Осетинской поэзии и прозе в русском переводе</t>
  </si>
  <si>
    <t xml:space="preserve">Открытый урок "Кавказский литературный клуб" </t>
  </si>
  <si>
    <t>Квиз "Осетия: вокруг да около"</t>
  </si>
  <si>
    <t>Квиз</t>
  </si>
  <si>
    <t xml:space="preserve">Проведение квиза. Участники мероприятия ответят на вопросы, а также узнают интересные факты о Северной Осетии </t>
  </si>
  <si>
    <t>Споривный фестиваль</t>
  </si>
  <si>
    <t xml:space="preserve">Спорт </t>
  </si>
  <si>
    <t>Турнир</t>
  </si>
  <si>
    <t>Проведение турниров по различным видам спорта, где основной целью будет содействие укреплению общинных связей</t>
  </si>
  <si>
    <t>Организация курса и тренингов по самообороне для жителей и занимающихся в НКО, направленных на повышение уверенности и безопасности в общественных местах.</t>
  </si>
  <si>
    <t>Мастер-класс по самообороне</t>
  </si>
  <si>
    <t>Спортивные игры для молодежи</t>
  </si>
  <si>
    <t>Организация командных соревнований, направленных на вовлечение молодежи и укреплению дружеских связей</t>
  </si>
  <si>
    <t>Лекция "Дни здоровья"</t>
  </si>
  <si>
    <t>Проведение клекции и мастер-классов на темы здорового образа жизни, правильного питания и физической активности</t>
  </si>
  <si>
    <t>Клуб чтения</t>
  </si>
  <si>
    <t xml:space="preserve">Организация встречи для любителей литературы, где можно обсудить прочитанные книги и длиться рекомендациями </t>
  </si>
  <si>
    <t>Вечер настольных игр</t>
  </si>
  <si>
    <t>Организация встречи для играков, где можно будет поиграть в популярные настольные игы и познакомиться с новыми занимающимися в НКО</t>
  </si>
  <si>
    <t xml:space="preserve">Семинар по саморазвитию </t>
  </si>
  <si>
    <t>Проведение образовательных семинаров по личностному росту, лидерству и навыкам общения.</t>
  </si>
  <si>
    <t>Экологическая акция</t>
  </si>
  <si>
    <t>Проведение акции по уборке территории, подготовка к зиме</t>
  </si>
  <si>
    <t>Просмотр видеоролика о пожарной безопасности</t>
  </si>
  <si>
    <t>Просмотр видеоролика: "Дествия при пожаре: правила пожарной безопасности"</t>
  </si>
  <si>
    <t xml:space="preserve">Культурно-досуговое мероприятие "Праздник к нам приходит" </t>
  </si>
  <si>
    <t xml:space="preserve">Мастер-классы по изготовлению новогодних украшений для елки </t>
  </si>
  <si>
    <t>Развивающий мастер-класс для детей дошкольного возраста</t>
  </si>
  <si>
    <t>Участие в мастер-классе с использованием специальных методик способствует развитию речи, памяти, внимания и мелкой моторики у детей 4-6 лет. На мастер-классе дети сыграют вместе с педагогом в развивающие игры, в том числе, будут мастерить поделки. В процессе занятия дети научатся рассказывать увлекательные истории и выучат буквы.</t>
  </si>
  <si>
    <t>15+</t>
  </si>
  <si>
    <t xml:space="preserve"> Ёлка в гости всех зовёт!</t>
  </si>
  <si>
    <t>Праздничное мероприятие</t>
  </si>
  <si>
    <t>Во время новогодних праздников жители квартала встретятся со сказочными персонажами Дедом Морозом и Снегурочкой. Всех ждёт музыкально-интерактивная программа с хороводами, песнями, играми и сладкими призами.</t>
  </si>
  <si>
    <t xml:space="preserve">Любительский турник по хоккею среди семейных и соседский команд, посвящённый Дню конституции России </t>
  </si>
  <si>
    <t>Турнир, соревнования</t>
  </si>
  <si>
    <t>Встреча на катке, знакомство. Распределение участников по командам. Дружеский семейно-соседский хоккейный матч.</t>
  </si>
  <si>
    <t>Досуговое мероприятие "Мы сильны единством"</t>
  </si>
  <si>
    <t>Мастер-класс — изготовление праздничной открытки с элементами коллажа, леттеринга. Приурочен ко Дню народного единства</t>
  </si>
  <si>
    <t>Круб рукоделия "Творим руками!"</t>
  </si>
  <si>
    <t xml:space="preserve">Проведение мастер-класса по различным видам рукоделия: вязание, шитье, работа с бумагой. Участники смогут создать сувениры или подарки своими руками. </t>
  </si>
  <si>
    <t>Исторический вечер: Время приключений</t>
  </si>
  <si>
    <t xml:space="preserve">Лекция о знаковых событиях Москвы. Интеррактивная игра и виктарина по истории Москвы </t>
  </si>
  <si>
    <t xml:space="preserve">Мастер-класс по акварельной живописи. Участники познакомятся с основами акварельной техники и создадут свои картины. В конце пройдет выставка работ. </t>
  </si>
  <si>
    <t>"Творческий вечер: Рисуем вместе"</t>
  </si>
  <si>
    <t>"Клуб рукоделия: Творим руками!"</t>
  </si>
  <si>
    <t>Мастер-класс по видам рукоделия: вязание, шитье, работа с бумагой. Участники создадут подарки своими руками</t>
  </si>
  <si>
    <t>"Фотография: Запечатлей момент!"</t>
  </si>
  <si>
    <t>Мастер-класс по основам фотографии. Участники получат задания на практике.</t>
  </si>
  <si>
    <t>Праздничное мероприятие 
"Новый год!"</t>
  </si>
  <si>
    <t>Концертная программа, творческие и кулинарные мастер-классы, подарки</t>
  </si>
  <si>
    <t>Турнир по настольному теннису</t>
  </si>
  <si>
    <t>Турнир по настольному теннису по круговой системе для населения в возрастной категории 18 лет и старше</t>
  </si>
  <si>
    <t>Интеллектуальные соревнования "Спортивный КВИЗ"</t>
  </si>
  <si>
    <t>викторина</t>
  </si>
  <si>
    <t>Командная викторина для детей и взрослых с вопросами на спортивную тематику</t>
  </si>
  <si>
    <t>Благотворительная акция "Подари жизнь книге"</t>
  </si>
  <si>
    <t>"Осенняя пора"</t>
  </si>
  <si>
    <t>Тематические мастер- классы, танцы, хороводы, посвященные приходу осени и сбору урожая</t>
  </si>
  <si>
    <t xml:space="preserve">Сбор книг, которые в дальнейшем будут переданы в детские сады, школы и интернаты. </t>
  </si>
  <si>
    <t xml:space="preserve">Экологический день: Сохраним планету </t>
  </si>
  <si>
    <t>Уборка в Миусском сквере, лекция по экологии, мастер-класс по переработке вещей</t>
  </si>
  <si>
    <t>Лекция "Действия при пожаре: правила пожарной безопасности"</t>
  </si>
  <si>
    <t xml:space="preserve">Просмотр видеоролика о действиях при пожаре, изучение противопожарной безопасности </t>
  </si>
  <si>
    <t>Диктант с бабушкой Ниной</t>
  </si>
  <si>
    <t xml:space="preserve">Мероприятие </t>
  </si>
  <si>
    <t>Сотрудники и волонтёры БФ "Дети Марии" проводят диктант по русскому языку для подопечных фонда (выпускников интернатов)</t>
  </si>
  <si>
    <t xml:space="preserve">Участие в мастер-классе с использованием игровых методик служит развитию личности ребенка и обучению родителей методам игрового взаимодействия с детьми. На мастер-классе участники познакомятся с лучшими настольными интеллектуальными играми для детей дошкольного и младшего школьного возраста. А также, примут участие в настольной игре ходилка-бродилка по русским народным сказкам. </t>
  </si>
  <si>
    <t>Спортивныый мастер-класс</t>
  </si>
  <si>
    <t>Зимняя детская эстафета "Спорт против наркотиков"</t>
  </si>
  <si>
    <t>эстафета</t>
  </si>
  <si>
    <t xml:space="preserve">Детская эставета в зале досугового спортивного клуба, посвященная здоровому образу жизни. В игровой форметренера спортсмены расскажут, как полезен спорт, об играх в зимнее время и и вреде наркотиков, особенно в юнном возрасте.  </t>
  </si>
  <si>
    <t>Доступный спорт, Просмотр видеоролика,  подготовленного подготовленого Департаментом региональной безопасности и противодействия коррупции города Москвы при экспертной поддержке аппарата Антитеррористической комиссии города Москвы и Комитета общественных связей и молодежной политики города Москвы. - "Денацификация"</t>
  </si>
  <si>
    <t>Просмотр видеоролика,  подготовленного подготовленого Департаментом региональной безопасности и противодействия коррупции города Москвы при экспертной поддержке аппарата Антитеррористической комиссии города Москвы и Комитета общественных связей и молодежной политики города Москвы. - "Денацификация"</t>
  </si>
  <si>
    <t>"Ура каникулы"
Концертная программа.
Просмотр тематического видеоролика "Денацификация"</t>
  </si>
  <si>
    <t>Просмотр видеоролика   "Денацификация"</t>
  </si>
  <si>
    <t>Мастер-класс современного уличного искусства, просмотр видеоролика "Денацификация"</t>
  </si>
  <si>
    <t>Мастер-класс современного уличного искусства, просмотр видеоролика"Денацификация"</t>
  </si>
  <si>
    <t>Выставка детского творчества, просмотр видеоролика  "Денацификация"</t>
  </si>
  <si>
    <t>Просмотр видеоролика  "Денацификация"</t>
  </si>
  <si>
    <t>Просмотр видеоролика"Денацификация"</t>
  </si>
  <si>
    <t>Просмотр видеоролика "Денацификация"</t>
  </si>
  <si>
    <t>Участие в праздничном мероприятии, посвященному Дню молодежи, с просмотром видеоролика "Денацификация"</t>
  </si>
  <si>
    <t>Мастер-класс с чемпионом России по кикбоксингу, с просмотром видеоролика "Денацификация"</t>
  </si>
  <si>
    <t>Творческая гостинная с просмотром видеоролика "Денацификация"</t>
  </si>
  <si>
    <t>Турнир по шахматам, посвященный противодействию идеологии террризму с просмотром видеоролика "Денацификация"</t>
  </si>
  <si>
    <t>Праздничное мероприятие, приуроченное к Празднику зимы просмотром видеоролика "Денацификация"</t>
  </si>
  <si>
    <t>Просмотор видеоролика "Денацификация"</t>
  </si>
  <si>
    <t>Мастер-класс для всех желающих в возрасте 16-35 лет. Мероприятие в спортивном зале для единоборств. Просмотр видеоролика,  подготовленого Департаментом региональной безопасности и противодействия коррупции города Москвы при экспертной поддержке аппарата Антитеррористической комиссии города Москвы и Комитета общественных связей и молодежной политики города Москвы - "Денацификация"</t>
  </si>
  <si>
    <t>Творческие мастер-классы с родителями на темуосень. Просмотр видеоролика,  подготовленого Департаментом региональной безопасности и противодействия коррупции города Москвы при экспертной поддержке аппарата Антитеррористической комиссии города Москвы и Комитета общественных связей и молодежной политики города Москвы - "Денацификация"</t>
  </si>
  <si>
    <t>Мастер-класс современного уличного искусства, по окончанию мероприятия.  Просмотр видеоролика,  подготовленого Департаментом региональной безопасности и противодействия коррупции города Москвы при экспертной поддержке аппарата Антитеррористической комиссии города Москвы и Комитета общественных связей и молодежной политики города Москвы - "Денацификация"</t>
  </si>
  <si>
    <t>Мастер-класс современного уличного искусства, по окончанию мероприятия. Просмотр видеоролика,  подготовленого Департаментом региональной безопасности и противодействия коррупции города Москвы при экспертной поддержке аппарата Антитеррористической комиссии города Москвы и Комитета общественных связей и молодежной политики города Москвы - "Денацификация"</t>
  </si>
  <si>
    <t>Экскурсия по керамической мастерской для детей и взрослых: "Все этапы работы с глиной". Просмотр видеоролика,  подготовленого Департаментом региональной безопасности и противодействия коррупции города Москвы при экспертной поддержке аппарата Антитеррористической комиссии города Москвы и Комитета общественных связей и молодежной политики города Москвы - "Денацификация"</t>
  </si>
  <si>
    <t>Стихи и песни автора о войне в исполнении детей, Принимают участия родители совместно с детьмя, а также лица состоящие на учете КДНиЗП. Просмотр видеоролика,  подготовленого Департаментом региональной безопасности и противодействия коррупции города Москвы при экспертной поддержке аппарата Антитеррористической комиссии города Москвы и Комитета общественных связей и молодежной политики города Москвы - "Денацификация"</t>
  </si>
  <si>
    <t>В преддверии праздника "День защиты детей" в КЦ "Новослободский" пройдет конкурс-выставка декоративно-прикладного творчества "Мои фантазии". Особенностью конкурса является выявление новых приемов и подходов в работах декоративно-прикладного и изобразительного искусства, а также предоставление возможности демонстрации творческих способностей детей и подростков. Просмотр видеоролика,  подготовленого Департаментом региональной безопасности и противодействия коррупции города Москвы при экспертной поддержке аппарата Антитеррористической комиссии города Москвы и Комитета общественных связей и молодежной политики города Москвы - "Денацификация". Принимают участия родители совместно с детьмя, а также лица состоящие на учете КДНиЗП</t>
  </si>
  <si>
    <t>Просмотр видеоролика, подготовленного подготовленого Департаментом региональной безопасности и противодействия коррупции города Москвы при экспертной поддержке аппарата Антитеррористической комиссии города Москвы и Комитета общественных связей и молодежной политики города Москвы. - "Денацификация"</t>
  </si>
  <si>
    <t>Просмотр видеоролика,  подготовленого Департаментом региональной безопасности и противодействия коррупции города Москвы при экспертной поддержке аппарата Антитеррористической комиссии города Москвы и Комитета общественных связей и молодежной политики города Москвы - "Денацификация"</t>
  </si>
  <si>
    <t xml:space="preserve">
Концертная программа, посвященная новогодним каникулам.
Просмотр видеоролика,  подготовленого Департаментом региональной безопасности и противодействия коррупции города Москвы при экспертной поддержке аппарата Антитеррористической комиссии города Москвы и Комитета общественных связей и молодежной политики города Москвы - "Денацификация"</t>
  </si>
  <si>
    <t>Выступление участников творческого центра "Джельсомино" на концерте посвященному Дню молодежи. Просмотр видеоролика,  подготовленого Департаментом региональной безопасности и противодействия коррупции города Москвы при экспертной поддержке аппарата Антитеррористической комиссии города Москвы и Комитета общественных связей и молодежной политики города Москвы - "Денацификация"</t>
  </si>
  <si>
    <t>Интеррактивная игровая программа ОБЖ. Просмотр видеоролика,  подготовленого Департаментом региональной безопасности и противодействия коррупции города Москвы при экспертной поддержке аппарата Антитеррористической комиссии города Москвы и Комитета общественных связей и молодежной политики города Москвы - "Денацификация"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</si>
</sst>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auto="1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/>
    <xf numFmtId="0" fontId="5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20" fontId="5" fillId="5" borderId="1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0" fillId="6" borderId="0" xfId="0" applyFill="1"/>
    <xf numFmtId="0" fontId="0" fillId="4" borderId="0" xfId="0" applyFill="1"/>
    <xf numFmtId="0" fontId="0" fillId="7" borderId="0" xfId="0" applyFill="1"/>
    <xf numFmtId="0" fontId="8" fillId="4" borderId="0" xfId="0" applyFont="1" applyFill="1"/>
    <xf numFmtId="17" fontId="5" fillId="5" borderId="1" xfId="0" applyNumberFormat="1" applyFont="1" applyFill="1" applyBorder="1" applyAlignment="1">
      <alignment horizontal="center" vertical="center" wrapText="1"/>
    </xf>
    <xf numFmtId="0" fontId="8" fillId="3" borderId="0" xfId="0" applyFont="1" applyFill="1"/>
    <xf numFmtId="0" fontId="5" fillId="4" borderId="1" xfId="0" applyFont="1" applyFill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 wrapText="1"/>
    </xf>
    <xf numFmtId="20" fontId="5" fillId="4" borderId="1" xfId="0" applyNumberFormat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center" vertical="center" wrapText="1"/>
    </xf>
    <xf numFmtId="14" fontId="7" fillId="4" borderId="1" xfId="1" applyNumberFormat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14" fontId="5" fillId="4" borderId="9" xfId="0" applyNumberFormat="1" applyFont="1" applyFill="1" applyBorder="1" applyAlignment="1">
      <alignment horizontal="center" vertical="center" wrapText="1"/>
    </xf>
    <xf numFmtId="14" fontId="5" fillId="4" borderId="1" xfId="1" applyNumberFormat="1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49" fontId="5" fillId="8" borderId="11" xfId="0" applyNumberFormat="1" applyFont="1" applyFill="1" applyBorder="1" applyAlignment="1">
      <alignment horizontal="center" vertical="center" wrapText="1"/>
    </xf>
    <xf numFmtId="49" fontId="5" fillId="8" borderId="11" xfId="0" applyNumberFormat="1" applyFont="1" applyFill="1" applyBorder="1" applyAlignment="1">
      <alignment horizontal="center" vertical="center"/>
    </xf>
    <xf numFmtId="20" fontId="5" fillId="8" borderId="11" xfId="0" applyNumberFormat="1" applyFont="1" applyFill="1" applyBorder="1" applyAlignment="1">
      <alignment horizontal="center" vertical="center" wrapText="1"/>
    </xf>
    <xf numFmtId="20" fontId="5" fillId="4" borderId="1" xfId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/>
    </xf>
    <xf numFmtId="0" fontId="5" fillId="4" borderId="1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4" xfId="1" xr:uid="{3E5D6C6B-92B7-43EA-A7D6-9D3E6B32861E}"/>
  </cellStyles>
  <dxfs count="12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53"/>
  <sheetViews>
    <sheetView tabSelected="1" zoomScale="70" zoomScaleNormal="70" workbookViewId="0">
      <selection activeCell="H9" sqref="H9"/>
    </sheetView>
  </sheetViews>
  <sheetFormatPr defaultRowHeight="18.75" x14ac:dyDescent="0.3"/>
  <cols>
    <col min="1" max="1" width="5.5703125" style="2" customWidth="1"/>
    <col min="2" max="2" width="62.42578125" style="2" customWidth="1"/>
    <col min="3" max="3" width="23.140625" style="2" customWidth="1"/>
    <col min="4" max="4" width="23.7109375" style="2" customWidth="1"/>
    <col min="5" max="5" width="82.85546875" style="2" customWidth="1"/>
    <col min="6" max="6" width="18.85546875" style="2" customWidth="1"/>
    <col min="7" max="7" width="19.42578125" style="2" customWidth="1"/>
    <col min="8" max="8" width="25.42578125" style="2" customWidth="1"/>
    <col min="9" max="9" width="19" style="2" customWidth="1"/>
  </cols>
  <sheetData>
    <row r="1" spans="1:21" ht="15" customHeight="1" x14ac:dyDescent="0.25">
      <c r="A1" s="40" t="s">
        <v>155</v>
      </c>
      <c r="B1" s="41"/>
      <c r="C1" s="41"/>
      <c r="D1" s="41"/>
      <c r="E1" s="41"/>
      <c r="F1" s="41"/>
      <c r="G1" s="41"/>
      <c r="H1" s="41"/>
      <c r="I1" s="41"/>
    </row>
    <row r="2" spans="1:21" ht="15" customHeight="1" x14ac:dyDescent="0.25">
      <c r="A2" s="42"/>
      <c r="B2" s="43"/>
      <c r="C2" s="43"/>
      <c r="D2" s="43"/>
      <c r="E2" s="43"/>
      <c r="F2" s="43"/>
      <c r="G2" s="43"/>
      <c r="H2" s="43"/>
      <c r="I2" s="43"/>
    </row>
    <row r="3" spans="1:21" ht="15" customHeight="1" x14ac:dyDescent="0.25">
      <c r="A3" s="42"/>
      <c r="B3" s="43"/>
      <c r="C3" s="43"/>
      <c r="D3" s="43"/>
      <c r="E3" s="43"/>
      <c r="F3" s="43"/>
      <c r="G3" s="43"/>
      <c r="H3" s="43"/>
      <c r="I3" s="43"/>
    </row>
    <row r="4" spans="1:21" ht="15" customHeight="1" x14ac:dyDescent="0.25">
      <c r="A4" s="42"/>
      <c r="B4" s="43"/>
      <c r="C4" s="43"/>
      <c r="D4" s="43"/>
      <c r="E4" s="43"/>
      <c r="F4" s="43"/>
      <c r="G4" s="43"/>
      <c r="H4" s="43"/>
      <c r="I4" s="43"/>
    </row>
    <row r="5" spans="1:21" ht="12.75" customHeight="1" x14ac:dyDescent="0.25">
      <c r="A5" s="44"/>
      <c r="B5" s="45"/>
      <c r="C5" s="45"/>
      <c r="D5" s="45"/>
      <c r="E5" s="45"/>
      <c r="F5" s="45"/>
      <c r="G5" s="45"/>
      <c r="H5" s="45"/>
      <c r="I5" s="45"/>
    </row>
    <row r="6" spans="1:21" ht="171" customHeight="1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20</v>
      </c>
      <c r="I6" s="1" t="s">
        <v>7</v>
      </c>
    </row>
    <row r="7" spans="1:21" x14ac:dyDescent="0.25">
      <c r="A7" s="1">
        <v>1</v>
      </c>
      <c r="B7" s="1">
        <v>2</v>
      </c>
      <c r="C7" s="1">
        <v>3</v>
      </c>
      <c r="D7" s="1">
        <v>4</v>
      </c>
      <c r="E7" s="1">
        <v>5</v>
      </c>
      <c r="F7" s="1">
        <v>6</v>
      </c>
      <c r="G7" s="1">
        <v>7</v>
      </c>
      <c r="H7" s="1">
        <v>8</v>
      </c>
      <c r="I7" s="1">
        <v>9</v>
      </c>
    </row>
    <row r="8" spans="1:21" s="11" customFormat="1" ht="98.25" customHeight="1" x14ac:dyDescent="0.25">
      <c r="A8" s="3">
        <v>1</v>
      </c>
      <c r="B8" s="19" t="s">
        <v>172</v>
      </c>
      <c r="C8" s="19" t="s">
        <v>21</v>
      </c>
      <c r="D8" s="19" t="s">
        <v>31</v>
      </c>
      <c r="E8" s="19" t="s">
        <v>173</v>
      </c>
      <c r="F8" s="20">
        <v>45566</v>
      </c>
      <c r="G8" s="19" t="s">
        <v>22</v>
      </c>
      <c r="H8" s="19" t="s">
        <v>174</v>
      </c>
      <c r="I8" s="19" t="s">
        <v>18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21" s="11" customFormat="1" ht="99.75" customHeight="1" x14ac:dyDescent="0.25">
      <c r="A9" s="3">
        <v>2</v>
      </c>
      <c r="B9" s="21" t="s">
        <v>175</v>
      </c>
      <c r="C9" s="21" t="s">
        <v>8</v>
      </c>
      <c r="D9" s="21" t="s">
        <v>176</v>
      </c>
      <c r="E9" s="21" t="s">
        <v>177</v>
      </c>
      <c r="F9" s="22">
        <v>45567</v>
      </c>
      <c r="G9" s="21" t="s">
        <v>214</v>
      </c>
      <c r="H9" s="21" t="s">
        <v>75</v>
      </c>
      <c r="I9" s="21" t="s">
        <v>36</v>
      </c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1" s="9" customFormat="1" ht="108.75" customHeight="1" x14ac:dyDescent="0.25">
      <c r="A10" s="3">
        <v>3</v>
      </c>
      <c r="B10" s="15" t="s">
        <v>78</v>
      </c>
      <c r="C10" s="5" t="s">
        <v>8</v>
      </c>
      <c r="D10" s="15" t="s">
        <v>156</v>
      </c>
      <c r="E10" s="15" t="s">
        <v>157</v>
      </c>
      <c r="F10" s="16">
        <v>45570</v>
      </c>
      <c r="G10" s="7" t="s">
        <v>158</v>
      </c>
      <c r="H10" s="15" t="s">
        <v>159</v>
      </c>
      <c r="I10" s="3" t="s">
        <v>18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1:21" ht="77.25" customHeight="1" x14ac:dyDescent="0.25">
      <c r="A11" s="3">
        <v>4</v>
      </c>
      <c r="B11" s="15" t="s">
        <v>116</v>
      </c>
      <c r="C11" s="5" t="s">
        <v>21</v>
      </c>
      <c r="D11" s="15" t="s">
        <v>16</v>
      </c>
      <c r="E11" s="15" t="s">
        <v>120</v>
      </c>
      <c r="F11" s="16">
        <v>45570</v>
      </c>
      <c r="G11" s="7" t="s">
        <v>53</v>
      </c>
      <c r="H11" s="15" t="s">
        <v>54</v>
      </c>
      <c r="I11" s="3" t="s">
        <v>12</v>
      </c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1:21" ht="77.25" customHeight="1" x14ac:dyDescent="0.25">
      <c r="A12" s="3">
        <v>5</v>
      </c>
      <c r="B12" s="15" t="s">
        <v>145</v>
      </c>
      <c r="C12" s="5" t="s">
        <v>8</v>
      </c>
      <c r="D12" s="15" t="s">
        <v>52</v>
      </c>
      <c r="E12" s="15" t="s">
        <v>137</v>
      </c>
      <c r="F12" s="16">
        <v>45570</v>
      </c>
      <c r="G12" s="7" t="s">
        <v>214</v>
      </c>
      <c r="H12" s="15" t="s">
        <v>150</v>
      </c>
      <c r="I12" s="3" t="s">
        <v>15</v>
      </c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1:21" ht="77.25" customHeight="1" x14ac:dyDescent="0.25">
      <c r="A13" s="3">
        <v>6</v>
      </c>
      <c r="B13" s="15" t="s">
        <v>136</v>
      </c>
      <c r="C13" s="15" t="s">
        <v>8</v>
      </c>
      <c r="D13" s="15" t="s">
        <v>134</v>
      </c>
      <c r="E13" s="15" t="s">
        <v>138</v>
      </c>
      <c r="F13" s="16">
        <v>45570</v>
      </c>
      <c r="G13" s="17" t="s">
        <v>22</v>
      </c>
      <c r="H13" s="15" t="s">
        <v>77</v>
      </c>
      <c r="I13" s="15" t="s">
        <v>15</v>
      </c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1:21" ht="77.25" customHeight="1" x14ac:dyDescent="0.25">
      <c r="A14" s="3">
        <v>7</v>
      </c>
      <c r="B14" s="15" t="s">
        <v>117</v>
      </c>
      <c r="C14" s="5" t="s">
        <v>21</v>
      </c>
      <c r="D14" s="15" t="s">
        <v>24</v>
      </c>
      <c r="E14" s="15" t="s">
        <v>121</v>
      </c>
      <c r="F14" s="16">
        <v>45570</v>
      </c>
      <c r="G14" s="7" t="s">
        <v>22</v>
      </c>
      <c r="H14" s="15" t="s">
        <v>25</v>
      </c>
      <c r="I14" s="3" t="s">
        <v>12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1" ht="77.25" customHeight="1" x14ac:dyDescent="0.25">
      <c r="A15" s="3">
        <v>8</v>
      </c>
      <c r="B15" s="15" t="s">
        <v>136</v>
      </c>
      <c r="C15" s="15" t="s">
        <v>8</v>
      </c>
      <c r="D15" s="15" t="s">
        <v>144</v>
      </c>
      <c r="E15" s="15" t="s">
        <v>143</v>
      </c>
      <c r="F15" s="16">
        <v>45570</v>
      </c>
      <c r="G15" s="7" t="s">
        <v>22</v>
      </c>
      <c r="H15" s="15" t="s">
        <v>23</v>
      </c>
      <c r="I15" s="3" t="s">
        <v>17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21" ht="77.25" customHeight="1" x14ac:dyDescent="0.25">
      <c r="A16" s="3">
        <v>9</v>
      </c>
      <c r="B16" s="15" t="s">
        <v>145</v>
      </c>
      <c r="C16" s="5" t="s">
        <v>8</v>
      </c>
      <c r="D16" s="15" t="s">
        <v>52</v>
      </c>
      <c r="E16" s="15" t="s">
        <v>137</v>
      </c>
      <c r="F16" s="16">
        <v>45570</v>
      </c>
      <c r="G16" s="7" t="s">
        <v>214</v>
      </c>
      <c r="H16" s="15" t="s">
        <v>75</v>
      </c>
      <c r="I16" s="3" t="s">
        <v>15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 ht="31.5" x14ac:dyDescent="0.25">
      <c r="A17" s="3">
        <v>10</v>
      </c>
      <c r="B17" s="15" t="s">
        <v>124</v>
      </c>
      <c r="C17" s="5" t="s">
        <v>21</v>
      </c>
      <c r="D17" s="15" t="s">
        <v>125</v>
      </c>
      <c r="E17" s="15" t="s">
        <v>126</v>
      </c>
      <c r="F17" s="16">
        <v>45571</v>
      </c>
      <c r="G17" s="7" t="s">
        <v>65</v>
      </c>
      <c r="H17" s="15" t="s">
        <v>27</v>
      </c>
      <c r="I17" s="3" t="s">
        <v>18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1" ht="183" customHeight="1" x14ac:dyDescent="0.25">
      <c r="A18" s="3">
        <v>11</v>
      </c>
      <c r="B18" s="15" t="s">
        <v>313</v>
      </c>
      <c r="C18" s="5" t="s">
        <v>9</v>
      </c>
      <c r="D18" s="15" t="s">
        <v>26</v>
      </c>
      <c r="E18" s="15" t="s">
        <v>318</v>
      </c>
      <c r="F18" s="16">
        <v>45571</v>
      </c>
      <c r="G18" s="7" t="s">
        <v>214</v>
      </c>
      <c r="H18" s="15" t="s">
        <v>27</v>
      </c>
      <c r="I18" s="3" t="s">
        <v>18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1" s="9" customFormat="1" ht="139.5" customHeight="1" x14ac:dyDescent="0.25">
      <c r="A19" s="3">
        <v>12</v>
      </c>
      <c r="B19" s="15" t="s">
        <v>162</v>
      </c>
      <c r="C19" s="5" t="s">
        <v>21</v>
      </c>
      <c r="D19" s="15" t="s">
        <v>160</v>
      </c>
      <c r="E19" s="15" t="s">
        <v>163</v>
      </c>
      <c r="F19" s="16">
        <v>45575</v>
      </c>
      <c r="G19" s="7" t="s">
        <v>65</v>
      </c>
      <c r="H19" s="15" t="s">
        <v>161</v>
      </c>
      <c r="I19" s="3" t="s">
        <v>18</v>
      </c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1:21" s="9" customFormat="1" ht="77.25" customHeight="1" x14ac:dyDescent="0.25">
      <c r="A20" s="3">
        <v>13</v>
      </c>
      <c r="B20" s="15" t="s">
        <v>166</v>
      </c>
      <c r="C20" s="5" t="s">
        <v>21</v>
      </c>
      <c r="D20" s="15" t="s">
        <v>125</v>
      </c>
      <c r="E20" s="15" t="s">
        <v>164</v>
      </c>
      <c r="F20" s="16">
        <v>45575</v>
      </c>
      <c r="G20" s="7" t="s">
        <v>165</v>
      </c>
      <c r="H20" s="15" t="s">
        <v>87</v>
      </c>
      <c r="I20" s="3" t="s">
        <v>18</v>
      </c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1:21" s="11" customFormat="1" ht="77.25" customHeight="1" x14ac:dyDescent="0.25">
      <c r="A21" s="3">
        <v>14</v>
      </c>
      <c r="B21" s="18" t="s">
        <v>136</v>
      </c>
      <c r="C21" s="5" t="s">
        <v>8</v>
      </c>
      <c r="D21" s="15" t="s">
        <v>52</v>
      </c>
      <c r="E21" s="15" t="s">
        <v>137</v>
      </c>
      <c r="F21" s="16">
        <v>45575</v>
      </c>
      <c r="G21" s="7">
        <v>0.58333333333333337</v>
      </c>
      <c r="H21" s="15" t="s">
        <v>153</v>
      </c>
      <c r="I21" s="3" t="s">
        <v>15</v>
      </c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1:21" s="11" customFormat="1" ht="77.25" customHeight="1" x14ac:dyDescent="0.25">
      <c r="A22" s="3">
        <v>15</v>
      </c>
      <c r="B22" s="21" t="s">
        <v>178</v>
      </c>
      <c r="C22" s="21" t="s">
        <v>8</v>
      </c>
      <c r="D22" s="21" t="s">
        <v>176</v>
      </c>
      <c r="E22" s="21" t="s">
        <v>179</v>
      </c>
      <c r="F22" s="22">
        <v>45575</v>
      </c>
      <c r="G22" s="21" t="s">
        <v>65</v>
      </c>
      <c r="H22" s="21" t="s">
        <v>75</v>
      </c>
      <c r="I22" s="21" t="s">
        <v>180</v>
      </c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1:21" s="11" customFormat="1" ht="103.5" customHeight="1" x14ac:dyDescent="0.25">
      <c r="A23" s="3">
        <v>16</v>
      </c>
      <c r="B23" s="21" t="s">
        <v>178</v>
      </c>
      <c r="C23" s="21" t="s">
        <v>8</v>
      </c>
      <c r="D23" s="21" t="s">
        <v>176</v>
      </c>
      <c r="E23" s="21" t="s">
        <v>179</v>
      </c>
      <c r="F23" s="22">
        <v>45576</v>
      </c>
      <c r="G23" s="21" t="s">
        <v>65</v>
      </c>
      <c r="H23" s="21" t="s">
        <v>75</v>
      </c>
      <c r="I23" s="21" t="s">
        <v>180</v>
      </c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</row>
    <row r="24" spans="1:21" ht="126" customHeight="1" x14ac:dyDescent="0.25">
      <c r="A24" s="3">
        <v>17</v>
      </c>
      <c r="B24" s="15" t="s">
        <v>124</v>
      </c>
      <c r="C24" s="5" t="s">
        <v>21</v>
      </c>
      <c r="D24" s="15" t="s">
        <v>125</v>
      </c>
      <c r="E24" s="15" t="s">
        <v>126</v>
      </c>
      <c r="F24" s="16">
        <v>45576</v>
      </c>
      <c r="G24" s="7" t="s">
        <v>171</v>
      </c>
      <c r="H24" s="15" t="s">
        <v>28</v>
      </c>
      <c r="I24" s="3" t="s">
        <v>12</v>
      </c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1:21" ht="77.25" customHeight="1" x14ac:dyDescent="0.25">
      <c r="A25" s="3">
        <v>18</v>
      </c>
      <c r="B25" s="15" t="s">
        <v>314</v>
      </c>
      <c r="C25" s="5" t="s">
        <v>21</v>
      </c>
      <c r="D25" s="15" t="s">
        <v>26</v>
      </c>
      <c r="E25" s="15" t="s">
        <v>319</v>
      </c>
      <c r="F25" s="16">
        <v>45576</v>
      </c>
      <c r="G25" s="13" t="s">
        <v>171</v>
      </c>
      <c r="H25" s="15" t="s">
        <v>28</v>
      </c>
      <c r="I25" s="3" t="s">
        <v>12</v>
      </c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1:21" s="11" customFormat="1" ht="126.75" customHeight="1" x14ac:dyDescent="0.25">
      <c r="A26" s="3">
        <v>19</v>
      </c>
      <c r="B26" s="21" t="s">
        <v>181</v>
      </c>
      <c r="C26" s="21" t="s">
        <v>21</v>
      </c>
      <c r="D26" s="21" t="s">
        <v>14</v>
      </c>
      <c r="E26" s="21" t="s">
        <v>182</v>
      </c>
      <c r="F26" s="23">
        <v>45576</v>
      </c>
      <c r="G26" s="7" t="s">
        <v>67</v>
      </c>
      <c r="H26" s="21" t="s">
        <v>183</v>
      </c>
      <c r="I26" s="21" t="s">
        <v>12</v>
      </c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</row>
    <row r="27" spans="1:21" s="9" customFormat="1" ht="99.75" customHeight="1" x14ac:dyDescent="0.25">
      <c r="A27" s="3">
        <v>20</v>
      </c>
      <c r="B27" s="15" t="s">
        <v>167</v>
      </c>
      <c r="C27" s="15" t="s">
        <v>21</v>
      </c>
      <c r="D27" s="15" t="s">
        <v>83</v>
      </c>
      <c r="E27" s="15" t="s">
        <v>168</v>
      </c>
      <c r="F27" s="16">
        <v>45583</v>
      </c>
      <c r="G27" s="7" t="s">
        <v>65</v>
      </c>
      <c r="H27" s="15" t="s">
        <v>87</v>
      </c>
      <c r="I27" s="3" t="s">
        <v>18</v>
      </c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1" s="9" customFormat="1" ht="77.25" customHeight="1" x14ac:dyDescent="0.25">
      <c r="A28" s="3">
        <v>21</v>
      </c>
      <c r="B28" s="15" t="s">
        <v>169</v>
      </c>
      <c r="C28" s="15" t="s">
        <v>21</v>
      </c>
      <c r="D28" s="15" t="s">
        <v>35</v>
      </c>
      <c r="E28" s="15" t="s">
        <v>170</v>
      </c>
      <c r="F28" s="16">
        <v>45589</v>
      </c>
      <c r="G28" s="7" t="s">
        <v>158</v>
      </c>
      <c r="H28" s="15" t="s">
        <v>87</v>
      </c>
      <c r="I28" s="3" t="s">
        <v>18</v>
      </c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1:21" s="11" customFormat="1" ht="177.75" customHeight="1" x14ac:dyDescent="0.25">
      <c r="A29" s="3">
        <v>22</v>
      </c>
      <c r="B29" s="18" t="s">
        <v>124</v>
      </c>
      <c r="C29" s="15" t="s">
        <v>8</v>
      </c>
      <c r="D29" s="15" t="s">
        <v>52</v>
      </c>
      <c r="E29" s="15" t="s">
        <v>126</v>
      </c>
      <c r="F29" s="16">
        <v>45590</v>
      </c>
      <c r="G29" s="7" t="s">
        <v>53</v>
      </c>
      <c r="H29" s="15" t="s">
        <v>66</v>
      </c>
      <c r="I29" s="3" t="s">
        <v>15</v>
      </c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 s="9" customFormat="1" ht="133.5" customHeight="1" x14ac:dyDescent="0.25">
      <c r="A30" s="3">
        <v>23</v>
      </c>
      <c r="B30" s="24" t="str">
        <f ca="1">IFERROR(__xludf.DUMMYFUNCTION("""COMPUTED_VALUE"""),"Творческое вдохновение")</f>
        <v>Творческое вдохновение</v>
      </c>
      <c r="C30" s="15" t="s">
        <v>21</v>
      </c>
      <c r="D30" s="24" t="str">
        <f ca="1">IFERROR(__xludf.DUMMYFUNCTION("""COMPUTED_VALUE"""),"Интерактивное занятие/мастер-класс/урок")</f>
        <v>Интерактивное занятие/мастер-класс/урок</v>
      </c>
      <c r="E30" s="24" t="str">
        <f ca="1">IFERROR(__xludf.DUMMYFUNCTION("""COMPUTED_VALUE"""),"Мастер-класс по декоративно-прикладному творчеству")</f>
        <v>Мастер-класс по декоративно-прикладному творчеству</v>
      </c>
      <c r="F30" s="16">
        <v>45597</v>
      </c>
      <c r="G30" s="7" t="s">
        <v>22</v>
      </c>
      <c r="H30" s="15" t="s">
        <v>86</v>
      </c>
      <c r="I30" s="3" t="s">
        <v>13</v>
      </c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</row>
    <row r="31" spans="1:21" ht="77.25" customHeight="1" x14ac:dyDescent="0.25">
      <c r="A31" s="3">
        <v>24</v>
      </c>
      <c r="B31" s="15" t="s">
        <v>315</v>
      </c>
      <c r="C31" s="5" t="s">
        <v>9</v>
      </c>
      <c r="D31" s="15" t="s">
        <v>29</v>
      </c>
      <c r="E31" s="15" t="s">
        <v>302</v>
      </c>
      <c r="F31" s="16">
        <v>45597</v>
      </c>
      <c r="G31" s="7" t="s">
        <v>147</v>
      </c>
      <c r="H31" s="15" t="s">
        <v>115</v>
      </c>
      <c r="I31" s="3" t="s">
        <v>17</v>
      </c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</row>
    <row r="32" spans="1:21" ht="77.25" customHeight="1" x14ac:dyDescent="0.25">
      <c r="A32" s="3">
        <v>25</v>
      </c>
      <c r="B32" s="15" t="s">
        <v>286</v>
      </c>
      <c r="C32" s="5" t="s">
        <v>8</v>
      </c>
      <c r="D32" s="15" t="s">
        <v>31</v>
      </c>
      <c r="E32" s="15" t="s">
        <v>289</v>
      </c>
      <c r="F32" s="16">
        <v>45593</v>
      </c>
      <c r="G32" s="7">
        <v>0.58333333333333337</v>
      </c>
      <c r="H32" s="15" t="s">
        <v>66</v>
      </c>
      <c r="I32" s="3" t="s">
        <v>15</v>
      </c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</row>
    <row r="33" spans="1:21" ht="77.25" customHeight="1" x14ac:dyDescent="0.25">
      <c r="A33" s="3">
        <v>26</v>
      </c>
      <c r="B33" s="15" t="s">
        <v>290</v>
      </c>
      <c r="C33" s="5" t="s">
        <v>8</v>
      </c>
      <c r="D33" s="15" t="s">
        <v>31</v>
      </c>
      <c r="E33" s="15" t="s">
        <v>291</v>
      </c>
      <c r="F33" s="16">
        <v>45594</v>
      </c>
      <c r="G33" s="7">
        <v>0.70833333333333337</v>
      </c>
      <c r="H33" s="15" t="s">
        <v>66</v>
      </c>
      <c r="I33" s="3" t="s">
        <v>15</v>
      </c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</row>
    <row r="34" spans="1:21" ht="77.25" customHeight="1" x14ac:dyDescent="0.25">
      <c r="A34" s="3">
        <v>27</v>
      </c>
      <c r="B34" s="15" t="s">
        <v>292</v>
      </c>
      <c r="C34" s="5" t="s">
        <v>8</v>
      </c>
      <c r="D34" s="15" t="s">
        <v>130</v>
      </c>
      <c r="E34" s="15" t="s">
        <v>293</v>
      </c>
      <c r="F34" s="16">
        <v>45597</v>
      </c>
      <c r="G34" s="7">
        <v>0.6875</v>
      </c>
      <c r="H34" s="15" t="s">
        <v>66</v>
      </c>
      <c r="I34" s="3" t="s">
        <v>15</v>
      </c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1:21" ht="77.25" customHeight="1" x14ac:dyDescent="0.25">
      <c r="A35" s="3">
        <v>28</v>
      </c>
      <c r="B35" s="15" t="s">
        <v>287</v>
      </c>
      <c r="C35" s="39" t="s">
        <v>21</v>
      </c>
      <c r="D35" s="39" t="s">
        <v>31</v>
      </c>
      <c r="E35" s="39" t="s">
        <v>288</v>
      </c>
      <c r="F35" s="16">
        <v>45598</v>
      </c>
      <c r="G35" s="7">
        <v>0.75</v>
      </c>
      <c r="H35" s="15" t="s">
        <v>66</v>
      </c>
      <c r="I35" s="3" t="s">
        <v>15</v>
      </c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1:21" ht="77.25" customHeight="1" x14ac:dyDescent="0.25">
      <c r="A36" s="3">
        <v>29</v>
      </c>
      <c r="B36" s="15" t="s">
        <v>124</v>
      </c>
      <c r="C36" s="5" t="s">
        <v>21</v>
      </c>
      <c r="D36" s="15" t="s">
        <v>125</v>
      </c>
      <c r="E36" s="15" t="s">
        <v>126</v>
      </c>
      <c r="F36" s="16">
        <v>45599</v>
      </c>
      <c r="G36" s="7" t="s">
        <v>53</v>
      </c>
      <c r="H36" s="15" t="s">
        <v>66</v>
      </c>
      <c r="I36" s="3" t="s">
        <v>15</v>
      </c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</row>
    <row r="37" spans="1:21" ht="165" customHeight="1" x14ac:dyDescent="0.25">
      <c r="A37" s="3">
        <v>30</v>
      </c>
      <c r="B37" s="15" t="s">
        <v>205</v>
      </c>
      <c r="C37" s="5" t="s">
        <v>21</v>
      </c>
      <c r="D37" s="15" t="s">
        <v>64</v>
      </c>
      <c r="E37" s="15" t="s">
        <v>206</v>
      </c>
      <c r="F37" s="16">
        <v>45600</v>
      </c>
      <c r="G37" s="7" t="s">
        <v>65</v>
      </c>
      <c r="H37" s="15" t="s">
        <v>66</v>
      </c>
      <c r="I37" s="3" t="s">
        <v>15</v>
      </c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</row>
    <row r="38" spans="1:21" s="9" customFormat="1" ht="165" customHeight="1" x14ac:dyDescent="0.25">
      <c r="A38" s="3">
        <v>31</v>
      </c>
      <c r="B38" s="24" t="str">
        <f ca="1">IFERROR(__xludf.DUMMYFUNCTION("""COMPUTED_VALUE"""),"Единый день открытых дверей")</f>
        <v>Единый день открытых дверей</v>
      </c>
      <c r="C38" s="15" t="s">
        <v>21</v>
      </c>
      <c r="D38" s="24" t="str">
        <f ca="1">IFERROR(__xludf.DUMMYFUNCTION("""COMPUTED_VALUE"""),"Акция")</f>
        <v>Акция</v>
      </c>
      <c r="E38" s="24" t="str">
        <f ca="1">IFERROR(__xludf.DUMMYFUNCTION("""COMPUTED_VALUE"""),"Городская сетевая акция")</f>
        <v>Городская сетевая акция</v>
      </c>
      <c r="F38" s="16">
        <v>45598</v>
      </c>
      <c r="G38" s="7" t="s">
        <v>22</v>
      </c>
      <c r="H38" s="15" t="s">
        <v>86</v>
      </c>
      <c r="I38" s="3" t="s">
        <v>36</v>
      </c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</row>
    <row r="39" spans="1:21" ht="77.25" customHeight="1" x14ac:dyDescent="0.25">
      <c r="A39" s="3">
        <v>32</v>
      </c>
      <c r="B39" s="15" t="s">
        <v>136</v>
      </c>
      <c r="C39" s="15" t="s">
        <v>8</v>
      </c>
      <c r="D39" s="15" t="s">
        <v>134</v>
      </c>
      <c r="E39" s="15" t="s">
        <v>137</v>
      </c>
      <c r="F39" s="16">
        <v>45598</v>
      </c>
      <c r="G39" s="7" t="s">
        <v>22</v>
      </c>
      <c r="H39" s="15" t="s">
        <v>115</v>
      </c>
      <c r="I39" s="3" t="s">
        <v>17</v>
      </c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</row>
    <row r="40" spans="1:21" ht="97.5" customHeight="1" x14ac:dyDescent="0.25">
      <c r="A40" s="3">
        <v>33</v>
      </c>
      <c r="B40" s="15" t="s">
        <v>89</v>
      </c>
      <c r="C40" s="5" t="s">
        <v>8</v>
      </c>
      <c r="D40" s="15" t="s">
        <v>31</v>
      </c>
      <c r="E40" s="15" t="s">
        <v>104</v>
      </c>
      <c r="F40" s="16">
        <v>45598</v>
      </c>
      <c r="G40" s="7" t="s">
        <v>65</v>
      </c>
      <c r="H40" s="15" t="s">
        <v>75</v>
      </c>
      <c r="I40" s="3" t="s">
        <v>15</v>
      </c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</row>
    <row r="41" spans="1:21" ht="153" customHeight="1" x14ac:dyDescent="0.25">
      <c r="A41" s="3">
        <v>34</v>
      </c>
      <c r="B41" s="15" t="s">
        <v>306</v>
      </c>
      <c r="C41" s="5" t="s">
        <v>8</v>
      </c>
      <c r="D41" s="15" t="s">
        <v>31</v>
      </c>
      <c r="E41" s="15" t="s">
        <v>320</v>
      </c>
      <c r="F41" s="16">
        <v>45598</v>
      </c>
      <c r="G41" s="7" t="s">
        <v>65</v>
      </c>
      <c r="H41" s="15" t="s">
        <v>75</v>
      </c>
      <c r="I41" s="3" t="s">
        <v>15</v>
      </c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</row>
    <row r="42" spans="1:21" s="9" customFormat="1" ht="147" customHeight="1" x14ac:dyDescent="0.25">
      <c r="A42" s="3">
        <v>35</v>
      </c>
      <c r="B42" s="24" t="str">
        <f ca="1">IFERROR(__xludf.DUMMYFUNCTION("""COMPUTED_VALUE"""),"Большой этнографический диктант")</f>
        <v>Большой этнографический диктант</v>
      </c>
      <c r="C42" s="15" t="s">
        <v>21</v>
      </c>
      <c r="D42" s="24" t="str">
        <f ca="1">IFERROR(__xludf.DUMMYFUNCTION("""COMPUTED_VALUE"""),"Акция")</f>
        <v>Акция</v>
      </c>
      <c r="E42" s="24" t="str">
        <f ca="1">IFERROR(__xludf.DUMMYFUNCTION("""COMPUTED_VALUE"""),"Просветительская акция")</f>
        <v>Просветительская акция</v>
      </c>
      <c r="F42" s="16">
        <v>45599</v>
      </c>
      <c r="G42" s="7" t="s">
        <v>171</v>
      </c>
      <c r="H42" s="15" t="s">
        <v>86</v>
      </c>
      <c r="I42" s="3" t="s">
        <v>13</v>
      </c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</row>
    <row r="43" spans="1:21" ht="77.25" customHeight="1" x14ac:dyDescent="0.25">
      <c r="A43" s="3">
        <v>36</v>
      </c>
      <c r="B43" s="15" t="s">
        <v>89</v>
      </c>
      <c r="C43" s="5" t="s">
        <v>8</v>
      </c>
      <c r="D43" s="15" t="s">
        <v>31</v>
      </c>
      <c r="E43" s="15" t="s">
        <v>104</v>
      </c>
      <c r="F43" s="16">
        <v>45599</v>
      </c>
      <c r="G43" s="7" t="s">
        <v>65</v>
      </c>
      <c r="H43" s="15" t="s">
        <v>150</v>
      </c>
      <c r="I43" s="3" t="s">
        <v>15</v>
      </c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</row>
    <row r="44" spans="1:21" ht="112.5" customHeight="1" x14ac:dyDescent="0.25">
      <c r="A44" s="3">
        <v>37</v>
      </c>
      <c r="B44" s="15" t="s">
        <v>307</v>
      </c>
      <c r="C44" s="5" t="s">
        <v>8</v>
      </c>
      <c r="D44" s="15" t="s">
        <v>31</v>
      </c>
      <c r="E44" s="15" t="s">
        <v>321</v>
      </c>
      <c r="F44" s="16">
        <v>45599</v>
      </c>
      <c r="G44" s="7" t="s">
        <v>65</v>
      </c>
      <c r="H44" s="15" t="s">
        <v>150</v>
      </c>
      <c r="I44" s="3" t="s">
        <v>15</v>
      </c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</row>
    <row r="45" spans="1:21" s="9" customFormat="1" ht="156" customHeight="1" x14ac:dyDescent="0.25">
      <c r="A45" s="3">
        <v>38</v>
      </c>
      <c r="B45" s="24" t="str">
        <f ca="1">IFERROR(__xludf.DUMMYFUNCTION("""COMPUTED_VALUE"""),"Малые города России. Традиции народов России. Река Унжа – живописный приток Волги (Мараловодческий комплекс, Асташово, Илешево, Шаблово, Кологрив).   ")</f>
        <v xml:space="preserve">Малые города России. Традиции народов России. Река Унжа – живописный приток Волги (Мараловодческий комплекс, Асташово, Илешево, Шаблово, Кологрив).   </v>
      </c>
      <c r="C45" s="15" t="s">
        <v>21</v>
      </c>
      <c r="D45" s="24" t="str">
        <f ca="1">IFERROR(__xludf.DUMMYFUNCTION("""COMPUTED_VALUE"""),"Лекция")</f>
        <v>Лекция</v>
      </c>
      <c r="E45" s="24" t="str">
        <f ca="1">IFERROR(__xludf.DUMMYFUNCTION("""COMPUTED_VALUE"""),"Мероприятие из цикла ""Малые города. Традиции народов России""")</f>
        <v>Мероприятие из цикла "Малые города. Традиции народов России"</v>
      </c>
      <c r="F45" s="16">
        <v>45615</v>
      </c>
      <c r="G45" s="7" t="s">
        <v>165</v>
      </c>
      <c r="H45" s="15" t="s">
        <v>87</v>
      </c>
      <c r="I45" s="3" t="s">
        <v>18</v>
      </c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</row>
    <row r="46" spans="1:21" s="11" customFormat="1" ht="77.25" customHeight="1" x14ac:dyDescent="0.25">
      <c r="A46" s="3">
        <v>39</v>
      </c>
      <c r="B46" s="21" t="s">
        <v>184</v>
      </c>
      <c r="C46" s="21" t="s">
        <v>21</v>
      </c>
      <c r="D46" s="21" t="s">
        <v>185</v>
      </c>
      <c r="E46" s="21" t="s">
        <v>186</v>
      </c>
      <c r="F46" s="23">
        <v>45615</v>
      </c>
      <c r="G46" s="7" t="s">
        <v>215</v>
      </c>
      <c r="H46" s="21" t="s">
        <v>183</v>
      </c>
      <c r="I46" s="21" t="s">
        <v>12</v>
      </c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</row>
    <row r="47" spans="1:21" s="9" customFormat="1" ht="77.25" customHeight="1" x14ac:dyDescent="0.25">
      <c r="A47" s="3">
        <v>40</v>
      </c>
      <c r="B47" s="24" t="str">
        <f ca="1">IFERROR(__xludf.DUMMYFUNCTION("""COMPUTED_VALUE"""),"День матери")</f>
        <v>День матери</v>
      </c>
      <c r="C47" s="15" t="s">
        <v>21</v>
      </c>
      <c r="D47" s="24" t="str">
        <f ca="1">IFERROR(__xludf.DUMMYFUNCTION("""COMPUTED_VALUE"""),"Комплексное мероприятие/тематическая программа")</f>
        <v>Комплексное мероприятие/тематическая программа</v>
      </c>
      <c r="E47" s="24" t="str">
        <f ca="1">IFERROR(__xludf.DUMMYFUNCTION("""COMPUTED_VALUE"""),"Тематическая встреча, посвященная Дню матери")</f>
        <v>Тематическая встреча, посвященная Дню матери</v>
      </c>
      <c r="F47" s="16">
        <v>45619</v>
      </c>
      <c r="G47" s="7" t="s">
        <v>65</v>
      </c>
      <c r="H47" s="15" t="s">
        <v>87</v>
      </c>
      <c r="I47" s="3" t="s">
        <v>13</v>
      </c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</row>
    <row r="48" spans="1:21" s="9" customFormat="1" ht="163.5" customHeight="1" x14ac:dyDescent="0.25">
      <c r="A48" s="3">
        <v>41</v>
      </c>
      <c r="B48" s="24" t="str">
        <f ca="1">IFERROR(__xludf.DUMMYFUNCTION("""COMPUTED_VALUE"""),"Единый день открытых дверей")</f>
        <v>Единый день открытых дверей</v>
      </c>
      <c r="C48" s="15" t="s">
        <v>21</v>
      </c>
      <c r="D48" s="24" t="str">
        <f ca="1">IFERROR(__xludf.DUMMYFUNCTION("""COMPUTED_VALUE"""),"День открытых дверей")</f>
        <v>День открытых дверей</v>
      </c>
      <c r="E48" s="24" t="str">
        <f ca="1">IFERROR(__xludf.DUMMYFUNCTION("""COMPUTED_VALUE"""),"Акция ""День открытых дверей""")</f>
        <v>Акция "День открытых дверей"</v>
      </c>
      <c r="F48" s="16">
        <v>45626</v>
      </c>
      <c r="G48" s="7" t="s">
        <v>171</v>
      </c>
      <c r="H48" s="15" t="s">
        <v>87</v>
      </c>
      <c r="I48" s="3" t="s">
        <v>19</v>
      </c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</row>
    <row r="49" spans="1:21" ht="47.25" x14ac:dyDescent="0.25">
      <c r="A49" s="3">
        <v>42</v>
      </c>
      <c r="B49" s="15" t="s">
        <v>118</v>
      </c>
      <c r="C49" s="5" t="s">
        <v>21</v>
      </c>
      <c r="D49" s="15" t="s">
        <v>30</v>
      </c>
      <c r="E49" s="15" t="s">
        <v>122</v>
      </c>
      <c r="F49" s="16">
        <v>45626</v>
      </c>
      <c r="G49" s="7" t="s">
        <v>67</v>
      </c>
      <c r="H49" s="15" t="s">
        <v>25</v>
      </c>
      <c r="I49" s="3" t="s">
        <v>12</v>
      </c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</row>
    <row r="50" spans="1:21" ht="193.5" customHeight="1" x14ac:dyDescent="0.25">
      <c r="A50" s="3">
        <v>43</v>
      </c>
      <c r="B50" s="15" t="s">
        <v>112</v>
      </c>
      <c r="C50" s="5" t="s">
        <v>9</v>
      </c>
      <c r="D50" s="15" t="s">
        <v>29</v>
      </c>
      <c r="E50" s="15" t="s">
        <v>113</v>
      </c>
      <c r="F50" s="16">
        <v>45626</v>
      </c>
      <c r="G50" s="7" t="s">
        <v>171</v>
      </c>
      <c r="H50" s="15" t="s">
        <v>48</v>
      </c>
      <c r="I50" s="3" t="s">
        <v>18</v>
      </c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</row>
    <row r="51" spans="1:21" s="9" customFormat="1" ht="140.25" customHeight="1" x14ac:dyDescent="0.25">
      <c r="A51" s="3">
        <v>44</v>
      </c>
      <c r="B51" s="25" t="str">
        <f ca="1">IFERROR(__xludf.DUMMYFUNCTION("""COMPUTED_VALUE"""),"Творческое вдохновение")</f>
        <v>Творческое вдохновение</v>
      </c>
      <c r="C51" s="15" t="s">
        <v>21</v>
      </c>
      <c r="D51" s="25" t="str">
        <f ca="1">IFERROR(__xludf.DUMMYFUNCTION("""COMPUTED_VALUE"""),"Интерактивное занятие/мастер-класс/урок")</f>
        <v>Интерактивное занятие/мастер-класс/урок</v>
      </c>
      <c r="E51" s="25" t="str">
        <f ca="1">IFERROR(__xludf.DUMMYFUNCTION("""COMPUTED_VALUE"""),"Мастер-класс по декоративно-прикладному творчеству")</f>
        <v>Мастер-класс по декоративно-прикладному творчеству</v>
      </c>
      <c r="F51" s="16">
        <v>45627</v>
      </c>
      <c r="G51" s="7" t="s">
        <v>22</v>
      </c>
      <c r="H51" s="15" t="s">
        <v>86</v>
      </c>
      <c r="I51" s="3" t="s">
        <v>13</v>
      </c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</row>
    <row r="52" spans="1:21" s="11" customFormat="1" ht="63" x14ac:dyDescent="0.25">
      <c r="A52" s="3">
        <v>45</v>
      </c>
      <c r="B52" s="21" t="s">
        <v>73</v>
      </c>
      <c r="C52" s="21" t="s">
        <v>8</v>
      </c>
      <c r="D52" s="21" t="s">
        <v>187</v>
      </c>
      <c r="E52" s="21" t="s">
        <v>74</v>
      </c>
      <c r="F52" s="22">
        <v>45628</v>
      </c>
      <c r="G52" s="21" t="s">
        <v>65</v>
      </c>
      <c r="H52" s="21" t="s">
        <v>75</v>
      </c>
      <c r="I52" s="21" t="s">
        <v>13</v>
      </c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</row>
    <row r="53" spans="1:21" s="9" customFormat="1" ht="120.75" customHeight="1" x14ac:dyDescent="0.25">
      <c r="A53" s="3">
        <v>46</v>
      </c>
      <c r="B53" s="25" t="str">
        <f ca="1">IFERROR(__xludf.DUMMYFUNCTION("""COMPUTED_VALUE"""),"Резиденция Деда Мороза")</f>
        <v>Резиденция Деда Мороза</v>
      </c>
      <c r="C53" s="15" t="s">
        <v>21</v>
      </c>
      <c r="D53" s="25" t="str">
        <f ca="1">IFERROR(__xludf.DUMMYFUNCTION("""COMPUTED_VALUE"""),"Игра/игровая программа")</f>
        <v>Игра/игровая программа</v>
      </c>
      <c r="E53" s="25" t="str">
        <f ca="1">IFERROR(__xludf.DUMMYFUNCTION("""COMPUTED_VALUE"""),"Резиденция зимнего волшебника")</f>
        <v>Резиденция зимнего волшебника</v>
      </c>
      <c r="F53" s="16">
        <v>45634</v>
      </c>
      <c r="G53" s="7" t="s">
        <v>171</v>
      </c>
      <c r="H53" s="15" t="s">
        <v>86</v>
      </c>
      <c r="I53" s="3" t="s">
        <v>36</v>
      </c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</row>
    <row r="54" spans="1:21" s="12" customFormat="1" ht="77.25" customHeight="1" x14ac:dyDescent="0.25">
      <c r="A54" s="3">
        <v>47</v>
      </c>
      <c r="B54" s="15" t="s">
        <v>90</v>
      </c>
      <c r="C54" s="5" t="s">
        <v>84</v>
      </c>
      <c r="D54" s="15" t="s">
        <v>31</v>
      </c>
      <c r="E54" s="15" t="s">
        <v>91</v>
      </c>
      <c r="F54" s="16">
        <v>45637</v>
      </c>
      <c r="G54" s="7" t="s">
        <v>67</v>
      </c>
      <c r="H54" s="15" t="s">
        <v>213</v>
      </c>
      <c r="I54" s="3" t="s">
        <v>18</v>
      </c>
    </row>
    <row r="55" spans="1:21" s="11" customFormat="1" ht="77.25" customHeight="1" x14ac:dyDescent="0.25">
      <c r="A55" s="3">
        <v>48</v>
      </c>
      <c r="B55" s="33" t="str">
        <f ca="1">IFERROR(__xludf.DUMMYFUNCTION("""COMPUTED_VALUE"""),"Главный закон государства")</f>
        <v>Главный закон государства</v>
      </c>
      <c r="C55" s="35" t="s">
        <v>21</v>
      </c>
      <c r="D55" s="33" t="str">
        <f ca="1">IFERROR(__xludf.DUMMYFUNCTION("""COMPUTED_VALUE"""),"Комплексное мероприятие/тематическая программа")</f>
        <v>Комплексное мероприятие/тематическая программа</v>
      </c>
      <c r="E55" s="33" t="str">
        <f ca="1">IFERROR(__xludf.DUMMYFUNCTION("""COMPUTED_VALUE"""),"Комплексное мероприятие, посвященное Дню Российской конституции")</f>
        <v>Комплексное мероприятие, посвященное Дню Российской конституции</v>
      </c>
      <c r="F55" s="16">
        <v>45637</v>
      </c>
      <c r="G55" s="7" t="s">
        <v>67</v>
      </c>
      <c r="H55" s="15" t="s">
        <v>87</v>
      </c>
      <c r="I55" s="3" t="s">
        <v>36</v>
      </c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1" s="11" customFormat="1" ht="77.25" customHeight="1" x14ac:dyDescent="0.25">
      <c r="A56" s="3">
        <v>49</v>
      </c>
      <c r="B56" s="15" t="s">
        <v>274</v>
      </c>
      <c r="C56" s="15" t="s">
        <v>8</v>
      </c>
      <c r="D56" s="15" t="s">
        <v>26</v>
      </c>
      <c r="E56" s="15" t="s">
        <v>273</v>
      </c>
      <c r="F56" s="16">
        <v>45581</v>
      </c>
      <c r="G56" s="7">
        <v>0.5</v>
      </c>
      <c r="H56" s="15" t="s">
        <v>28</v>
      </c>
      <c r="I56" s="3" t="s">
        <v>12</v>
      </c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1" s="11" customFormat="1" ht="77.25" customHeight="1" x14ac:dyDescent="0.25">
      <c r="A57" s="3">
        <v>50</v>
      </c>
      <c r="B57" s="15" t="s">
        <v>275</v>
      </c>
      <c r="C57" s="15" t="s">
        <v>8</v>
      </c>
      <c r="D57" s="36" t="s">
        <v>31</v>
      </c>
      <c r="E57" s="15" t="s">
        <v>276</v>
      </c>
      <c r="F57" s="16">
        <v>45588</v>
      </c>
      <c r="G57" s="7">
        <v>0.54166666666666663</v>
      </c>
      <c r="H57" s="15" t="s">
        <v>28</v>
      </c>
      <c r="I57" s="3" t="s">
        <v>12</v>
      </c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1:21" s="11" customFormat="1" ht="77.25" customHeight="1" x14ac:dyDescent="0.25">
      <c r="A58" s="3">
        <v>51</v>
      </c>
      <c r="B58" s="15" t="s">
        <v>277</v>
      </c>
      <c r="C58" s="15" t="s">
        <v>8</v>
      </c>
      <c r="D58" s="34" t="s">
        <v>31</v>
      </c>
      <c r="E58" s="15" t="s">
        <v>278</v>
      </c>
      <c r="F58" s="16">
        <v>45595</v>
      </c>
      <c r="G58" s="7">
        <v>0.625</v>
      </c>
      <c r="H58" s="15" t="s">
        <v>28</v>
      </c>
      <c r="I58" s="3" t="s">
        <v>12</v>
      </c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59" spans="1:21" ht="77.25" customHeight="1" x14ac:dyDescent="0.25">
      <c r="A59" s="3">
        <v>52</v>
      </c>
      <c r="B59" s="15" t="s">
        <v>316</v>
      </c>
      <c r="C59" s="5" t="s">
        <v>21</v>
      </c>
      <c r="D59" s="15" t="s">
        <v>31</v>
      </c>
      <c r="E59" s="15" t="s">
        <v>322</v>
      </c>
      <c r="F59" s="16">
        <v>45637</v>
      </c>
      <c r="G59" s="7" t="s">
        <v>171</v>
      </c>
      <c r="H59" s="15" t="s">
        <v>28</v>
      </c>
      <c r="I59" s="3" t="s">
        <v>12</v>
      </c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</row>
    <row r="60" spans="1:21" ht="77.25" customHeight="1" x14ac:dyDescent="0.25">
      <c r="A60" s="3">
        <v>53</v>
      </c>
      <c r="B60" s="18" t="s">
        <v>188</v>
      </c>
      <c r="C60" s="5" t="s">
        <v>8</v>
      </c>
      <c r="D60" s="15" t="s">
        <v>57</v>
      </c>
      <c r="E60" s="15" t="s">
        <v>63</v>
      </c>
      <c r="F60" s="16">
        <v>45607</v>
      </c>
      <c r="G60" s="7" t="s">
        <v>65</v>
      </c>
      <c r="H60" s="15" t="s">
        <v>58</v>
      </c>
      <c r="I60" s="3" t="s">
        <v>19</v>
      </c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</row>
    <row r="61" spans="1:21" ht="77.25" customHeight="1" x14ac:dyDescent="0.25">
      <c r="A61" s="3">
        <v>54</v>
      </c>
      <c r="B61" s="4" t="s">
        <v>258</v>
      </c>
      <c r="C61" s="5" t="s">
        <v>8</v>
      </c>
      <c r="D61" s="6" t="s">
        <v>83</v>
      </c>
      <c r="E61" s="4" t="s">
        <v>297</v>
      </c>
      <c r="F61" s="16">
        <v>45628</v>
      </c>
      <c r="G61" s="7">
        <v>0.58333333333333337</v>
      </c>
      <c r="H61" s="15" t="s">
        <v>48</v>
      </c>
      <c r="I61" s="3" t="s">
        <v>18</v>
      </c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</row>
    <row r="62" spans="1:21" ht="77.25" customHeight="1" x14ac:dyDescent="0.25">
      <c r="A62" s="3">
        <v>55</v>
      </c>
      <c r="B62" s="15" t="s">
        <v>136</v>
      </c>
      <c r="C62" s="15" t="s">
        <v>8</v>
      </c>
      <c r="D62" s="15" t="s">
        <v>134</v>
      </c>
      <c r="E62" s="15" t="s">
        <v>137</v>
      </c>
      <c r="F62" s="16">
        <v>45634</v>
      </c>
      <c r="G62" s="7">
        <v>0.52083333333333337</v>
      </c>
      <c r="H62" s="15" t="s">
        <v>48</v>
      </c>
      <c r="I62" s="3" t="s">
        <v>18</v>
      </c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</row>
    <row r="63" spans="1:21" ht="77.25" customHeight="1" x14ac:dyDescent="0.25">
      <c r="A63" s="3">
        <v>56</v>
      </c>
      <c r="B63" s="4" t="s">
        <v>258</v>
      </c>
      <c r="C63" s="5" t="s">
        <v>8</v>
      </c>
      <c r="D63" s="15" t="s">
        <v>31</v>
      </c>
      <c r="E63" s="15" t="s">
        <v>298</v>
      </c>
      <c r="F63" s="16">
        <v>45646</v>
      </c>
      <c r="G63" s="7">
        <v>0.70833333333333337</v>
      </c>
      <c r="H63" s="15" t="s">
        <v>48</v>
      </c>
      <c r="I63" s="3" t="s">
        <v>17</v>
      </c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</row>
    <row r="64" spans="1:21" ht="77.25" customHeight="1" x14ac:dyDescent="0.25">
      <c r="A64" s="3">
        <v>57</v>
      </c>
      <c r="B64" s="18" t="s">
        <v>124</v>
      </c>
      <c r="C64" s="5" t="s">
        <v>8</v>
      </c>
      <c r="D64" s="15" t="s">
        <v>52</v>
      </c>
      <c r="E64" s="15" t="s">
        <v>126</v>
      </c>
      <c r="F64" s="16">
        <v>45649</v>
      </c>
      <c r="G64" s="7">
        <v>0.66666666666666663</v>
      </c>
      <c r="H64" s="15" t="s">
        <v>48</v>
      </c>
      <c r="I64" s="3" t="s">
        <v>18</v>
      </c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</row>
    <row r="65" spans="1:21" ht="77.25" customHeight="1" x14ac:dyDescent="0.25">
      <c r="A65" s="3">
        <v>58</v>
      </c>
      <c r="B65" s="38" t="s">
        <v>283</v>
      </c>
      <c r="C65" s="37" t="s">
        <v>193</v>
      </c>
      <c r="D65" s="37" t="s">
        <v>284</v>
      </c>
      <c r="E65" s="38" t="s">
        <v>285</v>
      </c>
      <c r="F65" s="16">
        <v>45652</v>
      </c>
      <c r="G65" s="7">
        <v>0.5</v>
      </c>
      <c r="H65" s="15" t="s">
        <v>48</v>
      </c>
      <c r="I65" s="3" t="s">
        <v>18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</row>
    <row r="66" spans="1:21" ht="77.25" customHeight="1" x14ac:dyDescent="0.25">
      <c r="A66" s="3">
        <v>59</v>
      </c>
      <c r="B66" s="15" t="s">
        <v>217</v>
      </c>
      <c r="C66" s="5" t="s">
        <v>49</v>
      </c>
      <c r="D66" s="15" t="s">
        <v>50</v>
      </c>
      <c r="E66" s="15" t="s">
        <v>140</v>
      </c>
      <c r="F66" s="16">
        <v>45637</v>
      </c>
      <c r="G66" s="7" t="s">
        <v>147</v>
      </c>
      <c r="H66" s="15" t="s">
        <v>48</v>
      </c>
      <c r="I66" s="3" t="s">
        <v>17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</row>
    <row r="67" spans="1:21" s="11" customFormat="1" ht="116.25" customHeight="1" x14ac:dyDescent="0.25">
      <c r="A67" s="3">
        <v>60</v>
      </c>
      <c r="B67" s="18" t="s">
        <v>189</v>
      </c>
      <c r="C67" s="15" t="s">
        <v>21</v>
      </c>
      <c r="D67" s="15" t="s">
        <v>42</v>
      </c>
      <c r="E67" s="15" t="s">
        <v>190</v>
      </c>
      <c r="F67" s="16">
        <v>45637</v>
      </c>
      <c r="G67" s="7" t="s">
        <v>22</v>
      </c>
      <c r="H67" s="15" t="s">
        <v>191</v>
      </c>
      <c r="I67" s="3" t="s">
        <v>11</v>
      </c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</row>
    <row r="68" spans="1:21" s="11" customFormat="1" ht="116.25" customHeight="1" x14ac:dyDescent="0.25">
      <c r="A68" s="3">
        <v>61</v>
      </c>
      <c r="B68" s="18" t="s">
        <v>246</v>
      </c>
      <c r="C68" s="15" t="s">
        <v>8</v>
      </c>
      <c r="D68" s="15" t="s">
        <v>134</v>
      </c>
      <c r="E68" s="15" t="s">
        <v>247</v>
      </c>
      <c r="F68" s="16">
        <v>45580</v>
      </c>
      <c r="G68" s="7">
        <v>0.625</v>
      </c>
      <c r="H68" s="15" t="s">
        <v>77</v>
      </c>
      <c r="I68" s="15" t="s">
        <v>15</v>
      </c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</row>
    <row r="69" spans="1:21" s="11" customFormat="1" ht="116.25" customHeight="1" x14ac:dyDescent="0.25">
      <c r="A69" s="3">
        <v>62</v>
      </c>
      <c r="B69" s="18" t="s">
        <v>248</v>
      </c>
      <c r="C69" s="15" t="s">
        <v>8</v>
      </c>
      <c r="D69" s="15" t="s">
        <v>134</v>
      </c>
      <c r="E69" s="15" t="s">
        <v>249</v>
      </c>
      <c r="F69" s="16">
        <v>45588</v>
      </c>
      <c r="G69" s="7">
        <v>0.66666666666666663</v>
      </c>
      <c r="H69" s="15" t="s">
        <v>77</v>
      </c>
      <c r="I69" s="15" t="s">
        <v>15</v>
      </c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</row>
    <row r="70" spans="1:21" s="11" customFormat="1" ht="116.25" customHeight="1" x14ac:dyDescent="0.25">
      <c r="A70" s="3">
        <v>63</v>
      </c>
      <c r="B70" s="18" t="s">
        <v>250</v>
      </c>
      <c r="C70" s="15" t="s">
        <v>8</v>
      </c>
      <c r="D70" s="15" t="s">
        <v>134</v>
      </c>
      <c r="E70" s="15" t="s">
        <v>251</v>
      </c>
      <c r="F70" s="16">
        <v>45593</v>
      </c>
      <c r="G70" s="7">
        <v>0.5</v>
      </c>
      <c r="H70" s="15" t="s">
        <v>77</v>
      </c>
      <c r="I70" s="15" t="s">
        <v>15</v>
      </c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</row>
    <row r="71" spans="1:21" s="11" customFormat="1" ht="116.25" customHeight="1" x14ac:dyDescent="0.25">
      <c r="A71" s="3">
        <v>64</v>
      </c>
      <c r="B71" s="18" t="s">
        <v>252</v>
      </c>
      <c r="C71" s="15" t="s">
        <v>8</v>
      </c>
      <c r="D71" s="15" t="s">
        <v>24</v>
      </c>
      <c r="E71" s="15" t="s">
        <v>253</v>
      </c>
      <c r="F71" s="16">
        <v>45607</v>
      </c>
      <c r="G71" s="7">
        <v>0.54166666666666663</v>
      </c>
      <c r="H71" s="15" t="s">
        <v>77</v>
      </c>
      <c r="I71" s="15" t="s">
        <v>15</v>
      </c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</row>
    <row r="72" spans="1:21" s="11" customFormat="1" ht="116.25" customHeight="1" x14ac:dyDescent="0.25">
      <c r="A72" s="3">
        <v>65</v>
      </c>
      <c r="B72" s="18" t="s">
        <v>254</v>
      </c>
      <c r="C72" s="5" t="s">
        <v>8</v>
      </c>
      <c r="D72" s="15" t="s">
        <v>130</v>
      </c>
      <c r="E72" s="15" t="s">
        <v>255</v>
      </c>
      <c r="F72" s="16">
        <v>45617</v>
      </c>
      <c r="G72" s="7">
        <v>0.625</v>
      </c>
      <c r="H72" s="15" t="s">
        <v>77</v>
      </c>
      <c r="I72" s="15" t="s">
        <v>15</v>
      </c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</row>
    <row r="73" spans="1:21" ht="116.25" customHeight="1" x14ac:dyDescent="0.25">
      <c r="A73" s="3">
        <v>66</v>
      </c>
      <c r="B73" s="15" t="s">
        <v>317</v>
      </c>
      <c r="C73" s="5" t="s">
        <v>8</v>
      </c>
      <c r="D73" s="15" t="s">
        <v>130</v>
      </c>
      <c r="E73" s="15" t="s">
        <v>303</v>
      </c>
      <c r="F73" s="16">
        <v>45640</v>
      </c>
      <c r="G73" s="7" t="s">
        <v>22</v>
      </c>
      <c r="H73" s="15" t="s">
        <v>77</v>
      </c>
      <c r="I73" s="3" t="s">
        <v>15</v>
      </c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</row>
    <row r="74" spans="1:21" ht="116.25" customHeight="1" x14ac:dyDescent="0.25">
      <c r="A74" s="3">
        <v>67</v>
      </c>
      <c r="B74" s="15" t="s">
        <v>207</v>
      </c>
      <c r="C74" s="5" t="s">
        <v>8</v>
      </c>
      <c r="D74" s="15" t="s">
        <v>31</v>
      </c>
      <c r="E74" s="15" t="s">
        <v>208</v>
      </c>
      <c r="F74" s="16">
        <v>45640</v>
      </c>
      <c r="G74" s="7" t="s">
        <v>71</v>
      </c>
      <c r="H74" s="15" t="s">
        <v>77</v>
      </c>
      <c r="I74" s="3" t="s">
        <v>15</v>
      </c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</row>
    <row r="75" spans="1:21" s="11" customFormat="1" ht="77.25" customHeight="1" x14ac:dyDescent="0.25">
      <c r="A75" s="3">
        <v>68</v>
      </c>
      <c r="B75" s="25" t="str">
        <f ca="1">IFERROR(__xludf.DUMMYFUNCTION("""COMPUTED_VALUE"""),"Резиденция Деда Мороза")</f>
        <v>Резиденция Деда Мороза</v>
      </c>
      <c r="C75" s="15" t="s">
        <v>21</v>
      </c>
      <c r="D75" s="25" t="str">
        <f ca="1">IFERROR(__xludf.DUMMYFUNCTION("""COMPUTED_VALUE"""),"Игра/игровая программа")</f>
        <v>Игра/игровая программа</v>
      </c>
      <c r="E75" s="25" t="str">
        <f ca="1">IFERROR(__xludf.DUMMYFUNCTION("""COMPUTED_VALUE"""),"Резиденция зимнего волшебника")</f>
        <v>Резиденция зимнего волшебника</v>
      </c>
      <c r="F75" s="16">
        <v>45641</v>
      </c>
      <c r="G75" s="7" t="s">
        <v>147</v>
      </c>
      <c r="H75" s="15" t="s">
        <v>86</v>
      </c>
      <c r="I75" s="3" t="s">
        <v>36</v>
      </c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</row>
    <row r="76" spans="1:21" s="11" customFormat="1" ht="77.25" customHeight="1" x14ac:dyDescent="0.25">
      <c r="A76" s="3">
        <v>69</v>
      </c>
      <c r="B76" s="25" t="str">
        <f ca="1">IFERROR(__xludf.DUMMYFUNCTION("""COMPUTED_VALUE"""),"Встречаем зиму вместе")</f>
        <v>Встречаем зиму вместе</v>
      </c>
      <c r="C76" s="15" t="s">
        <v>21</v>
      </c>
      <c r="D76" s="25" t="str">
        <f ca="1">IFERROR(__xludf.DUMMYFUNCTION("""COMPUTED_VALUE"""),"Концерт/музыкальное представление")</f>
        <v>Концерт/музыкальное представление</v>
      </c>
      <c r="E76" s="25" t="str">
        <f ca="1">IFERROR(__xludf.DUMMYFUNCTION("""COMPUTED_VALUE"""),"Новогодний концерт от Ансамбля русской народной песни ""Небылицы"" ")</f>
        <v xml:space="preserve">Новогодний концерт от Ансамбля русской народной песни "Небылицы" </v>
      </c>
      <c r="F76" s="16">
        <v>45641</v>
      </c>
      <c r="G76" s="7" t="s">
        <v>22</v>
      </c>
      <c r="H76" s="15" t="s">
        <v>86</v>
      </c>
      <c r="I76" s="3" t="s">
        <v>13</v>
      </c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</row>
    <row r="77" spans="1:21" s="11" customFormat="1" ht="77.25" customHeight="1" x14ac:dyDescent="0.25">
      <c r="A77" s="3">
        <v>70</v>
      </c>
      <c r="B77" s="18" t="s">
        <v>124</v>
      </c>
      <c r="C77" s="5" t="s">
        <v>8</v>
      </c>
      <c r="D77" s="15" t="s">
        <v>52</v>
      </c>
      <c r="E77" s="15" t="s">
        <v>126</v>
      </c>
      <c r="F77" s="16">
        <v>45638</v>
      </c>
      <c r="G77" s="7" t="s">
        <v>147</v>
      </c>
      <c r="H77" s="15" t="s">
        <v>128</v>
      </c>
      <c r="I77" s="3" t="s">
        <v>15</v>
      </c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</row>
    <row r="78" spans="1:21" ht="77.25" customHeight="1" x14ac:dyDescent="0.25">
      <c r="A78" s="3">
        <v>71</v>
      </c>
      <c r="B78" s="15" t="s">
        <v>218</v>
      </c>
      <c r="C78" s="5" t="s">
        <v>21</v>
      </c>
      <c r="D78" s="15" t="s">
        <v>32</v>
      </c>
      <c r="E78" s="15" t="s">
        <v>209</v>
      </c>
      <c r="F78" s="16">
        <v>45638</v>
      </c>
      <c r="G78" s="7" t="s">
        <v>22</v>
      </c>
      <c r="H78" s="15" t="s">
        <v>23</v>
      </c>
      <c r="I78" s="3" t="s">
        <v>17</v>
      </c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</row>
    <row r="79" spans="1:21" ht="77.25" customHeight="1" x14ac:dyDescent="0.25">
      <c r="A79" s="3">
        <v>72</v>
      </c>
      <c r="B79" s="15" t="s">
        <v>151</v>
      </c>
      <c r="C79" s="5" t="s">
        <v>8</v>
      </c>
      <c r="D79" s="15" t="s">
        <v>76</v>
      </c>
      <c r="E79" s="15" t="s">
        <v>102</v>
      </c>
      <c r="F79" s="16">
        <v>45638</v>
      </c>
      <c r="G79" s="7" t="s">
        <v>214</v>
      </c>
      <c r="H79" s="15" t="s">
        <v>150</v>
      </c>
      <c r="I79" s="3" t="s">
        <v>15</v>
      </c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</row>
    <row r="80" spans="1:21" ht="181.5" customHeight="1" x14ac:dyDescent="0.25">
      <c r="A80" s="3">
        <v>73</v>
      </c>
      <c r="B80" s="15" t="s">
        <v>92</v>
      </c>
      <c r="C80" s="5" t="s">
        <v>8</v>
      </c>
      <c r="D80" s="15" t="s">
        <v>76</v>
      </c>
      <c r="E80" s="15" t="s">
        <v>102</v>
      </c>
      <c r="F80" s="16">
        <v>45638</v>
      </c>
      <c r="G80" s="7" t="s">
        <v>214</v>
      </c>
      <c r="H80" s="15" t="s">
        <v>75</v>
      </c>
      <c r="I80" s="3" t="s">
        <v>15</v>
      </c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</row>
    <row r="81" spans="1:21" ht="181.5" customHeight="1" x14ac:dyDescent="0.25">
      <c r="A81" s="3">
        <v>74</v>
      </c>
      <c r="B81" s="18" t="s">
        <v>236</v>
      </c>
      <c r="C81" s="5" t="s">
        <v>237</v>
      </c>
      <c r="D81" s="15" t="s">
        <v>238</v>
      </c>
      <c r="E81" s="15" t="s">
        <v>239</v>
      </c>
      <c r="F81" s="16">
        <v>45589</v>
      </c>
      <c r="G81" s="7">
        <v>0.75</v>
      </c>
      <c r="H81" s="15" t="s">
        <v>27</v>
      </c>
      <c r="I81" s="3" t="s">
        <v>18</v>
      </c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</row>
    <row r="82" spans="1:21" ht="181.5" customHeight="1" x14ac:dyDescent="0.25">
      <c r="A82" s="3">
        <v>75</v>
      </c>
      <c r="B82" s="18" t="s">
        <v>241</v>
      </c>
      <c r="C82" s="5" t="s">
        <v>237</v>
      </c>
      <c r="D82" s="15" t="s">
        <v>31</v>
      </c>
      <c r="E82" s="15" t="s">
        <v>240</v>
      </c>
      <c r="F82" s="16">
        <v>45593</v>
      </c>
      <c r="G82" s="7">
        <v>0.75</v>
      </c>
      <c r="H82" s="15" t="s">
        <v>27</v>
      </c>
      <c r="I82" s="3" t="s">
        <v>18</v>
      </c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</row>
    <row r="83" spans="1:21" ht="181.5" customHeight="1" x14ac:dyDescent="0.25">
      <c r="A83" s="3">
        <v>76</v>
      </c>
      <c r="B83" s="18" t="s">
        <v>242</v>
      </c>
      <c r="C83" s="5" t="s">
        <v>237</v>
      </c>
      <c r="D83" s="15" t="s">
        <v>238</v>
      </c>
      <c r="E83" s="15" t="s">
        <v>243</v>
      </c>
      <c r="F83" s="16">
        <v>45607</v>
      </c>
      <c r="G83" s="7">
        <v>0.70833333333333337</v>
      </c>
      <c r="H83" s="15" t="s">
        <v>27</v>
      </c>
      <c r="I83" s="3" t="s">
        <v>18</v>
      </c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</row>
    <row r="84" spans="1:21" ht="181.5" customHeight="1" x14ac:dyDescent="0.25">
      <c r="A84" s="3">
        <v>77</v>
      </c>
      <c r="B84" s="18" t="s">
        <v>244</v>
      </c>
      <c r="C84" s="5" t="s">
        <v>8</v>
      </c>
      <c r="D84" s="15" t="s">
        <v>52</v>
      </c>
      <c r="E84" s="15" t="s">
        <v>245</v>
      </c>
      <c r="F84" s="16">
        <v>45615</v>
      </c>
      <c r="G84" s="7">
        <v>0.70833333333333337</v>
      </c>
      <c r="H84" s="15" t="s">
        <v>27</v>
      </c>
      <c r="I84" s="3" t="s">
        <v>18</v>
      </c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</row>
    <row r="85" spans="1:21" ht="77.25" customHeight="1" x14ac:dyDescent="0.25">
      <c r="A85" s="3">
        <v>78</v>
      </c>
      <c r="B85" s="18" t="s">
        <v>192</v>
      </c>
      <c r="C85" s="15" t="s">
        <v>193</v>
      </c>
      <c r="D85" s="15" t="s">
        <v>26</v>
      </c>
      <c r="E85" s="15" t="s">
        <v>194</v>
      </c>
      <c r="F85" s="16">
        <v>45644</v>
      </c>
      <c r="G85" s="7" t="s">
        <v>67</v>
      </c>
      <c r="H85" s="15" t="s">
        <v>27</v>
      </c>
      <c r="I85" s="3" t="s">
        <v>10</v>
      </c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</row>
    <row r="86" spans="1:21" ht="77.25" customHeight="1" x14ac:dyDescent="0.25">
      <c r="A86" s="3">
        <v>79</v>
      </c>
      <c r="B86" s="21" t="s">
        <v>195</v>
      </c>
      <c r="C86" s="21" t="s">
        <v>8</v>
      </c>
      <c r="D86" s="21" t="s">
        <v>196</v>
      </c>
      <c r="E86" s="21" t="s">
        <v>197</v>
      </c>
      <c r="F86" s="22">
        <v>45645</v>
      </c>
      <c r="G86" s="21" t="s">
        <v>165</v>
      </c>
      <c r="H86" s="21" t="s">
        <v>198</v>
      </c>
      <c r="I86" s="21" t="s">
        <v>17</v>
      </c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</row>
    <row r="87" spans="1:21" ht="135.75" customHeight="1" x14ac:dyDescent="0.25">
      <c r="A87" s="3">
        <v>80</v>
      </c>
      <c r="B87" s="15" t="s">
        <v>210</v>
      </c>
      <c r="C87" s="5" t="s">
        <v>21</v>
      </c>
      <c r="D87" s="15" t="s">
        <v>38</v>
      </c>
      <c r="E87" s="15" t="s">
        <v>211</v>
      </c>
      <c r="F87" s="16">
        <v>45645</v>
      </c>
      <c r="G87" s="7" t="s">
        <v>171</v>
      </c>
      <c r="H87" s="15" t="s">
        <v>28</v>
      </c>
      <c r="I87" s="3" t="s">
        <v>12</v>
      </c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</row>
    <row r="88" spans="1:21" ht="135.75" customHeight="1" x14ac:dyDescent="0.25">
      <c r="A88" s="3">
        <v>81</v>
      </c>
      <c r="B88" s="15" t="s">
        <v>124</v>
      </c>
      <c r="C88" s="5" t="s">
        <v>21</v>
      </c>
      <c r="D88" s="15" t="s">
        <v>125</v>
      </c>
      <c r="E88" s="15" t="s">
        <v>126</v>
      </c>
      <c r="F88" s="16">
        <v>45645</v>
      </c>
      <c r="G88" s="7" t="s">
        <v>147</v>
      </c>
      <c r="H88" s="15" t="s">
        <v>128</v>
      </c>
      <c r="I88" s="3" t="s">
        <v>15</v>
      </c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</row>
    <row r="89" spans="1:21" ht="135.75" customHeight="1" x14ac:dyDescent="0.25">
      <c r="A89" s="3">
        <v>82</v>
      </c>
      <c r="B89" s="15" t="s">
        <v>269</v>
      </c>
      <c r="C89" s="5" t="s">
        <v>8</v>
      </c>
      <c r="D89" s="15" t="s">
        <v>31</v>
      </c>
      <c r="E89" s="15" t="s">
        <v>270</v>
      </c>
      <c r="F89" s="16">
        <v>45580</v>
      </c>
      <c r="G89" s="7">
        <v>0.70833333333333337</v>
      </c>
      <c r="H89" s="15" t="s">
        <v>54</v>
      </c>
      <c r="I89" s="3" t="s">
        <v>12</v>
      </c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</row>
    <row r="90" spans="1:21" ht="135.75" customHeight="1" x14ac:dyDescent="0.25">
      <c r="A90" s="3">
        <v>83</v>
      </c>
      <c r="B90" s="15" t="s">
        <v>271</v>
      </c>
      <c r="C90" s="5" t="s">
        <v>8</v>
      </c>
      <c r="D90" s="15" t="s">
        <v>52</v>
      </c>
      <c r="E90" s="15" t="s">
        <v>272</v>
      </c>
      <c r="F90" s="16">
        <v>45587</v>
      </c>
      <c r="G90" s="7">
        <v>0.75</v>
      </c>
      <c r="H90" s="15" t="s">
        <v>54</v>
      </c>
      <c r="I90" s="3" t="s">
        <v>12</v>
      </c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</row>
    <row r="91" spans="1:21" ht="135.75" customHeight="1" x14ac:dyDescent="0.25">
      <c r="A91" s="3">
        <v>84</v>
      </c>
      <c r="B91" s="30" t="s">
        <v>267</v>
      </c>
      <c r="C91" s="30" t="s">
        <v>8</v>
      </c>
      <c r="D91" s="30" t="s">
        <v>31</v>
      </c>
      <c r="E91" s="30" t="s">
        <v>268</v>
      </c>
      <c r="F91" s="32">
        <v>45231</v>
      </c>
      <c r="G91" s="7">
        <v>0.625</v>
      </c>
      <c r="H91" s="15" t="s">
        <v>54</v>
      </c>
      <c r="I91" s="3" t="s">
        <v>12</v>
      </c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</row>
    <row r="92" spans="1:21" ht="135.75" customHeight="1" x14ac:dyDescent="0.25">
      <c r="A92" s="3">
        <v>85</v>
      </c>
      <c r="B92" s="30" t="s">
        <v>264</v>
      </c>
      <c r="C92" s="31" t="s">
        <v>9</v>
      </c>
      <c r="D92" s="30" t="s">
        <v>265</v>
      </c>
      <c r="E92" s="30" t="s">
        <v>266</v>
      </c>
      <c r="F92" s="16">
        <v>45617</v>
      </c>
      <c r="G92" s="7">
        <v>0.70833333333333337</v>
      </c>
      <c r="H92" s="15" t="s">
        <v>54</v>
      </c>
      <c r="I92" s="3" t="s">
        <v>12</v>
      </c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</row>
    <row r="93" spans="1:21" ht="135.75" customHeight="1" x14ac:dyDescent="0.25">
      <c r="A93" s="3">
        <v>86</v>
      </c>
      <c r="B93" s="30" t="s">
        <v>261</v>
      </c>
      <c r="C93" s="30" t="s">
        <v>8</v>
      </c>
      <c r="D93" s="30" t="s">
        <v>262</v>
      </c>
      <c r="E93" s="30" t="s">
        <v>263</v>
      </c>
      <c r="F93" s="16">
        <v>45625</v>
      </c>
      <c r="G93" s="7">
        <v>0.58333333333333337</v>
      </c>
      <c r="H93" s="15" t="s">
        <v>54</v>
      </c>
      <c r="I93" s="3" t="s">
        <v>12</v>
      </c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</row>
    <row r="94" spans="1:21" ht="77.25" customHeight="1" x14ac:dyDescent="0.25">
      <c r="A94" s="3">
        <v>87</v>
      </c>
      <c r="B94" s="15" t="s">
        <v>124</v>
      </c>
      <c r="C94" s="5" t="s">
        <v>21</v>
      </c>
      <c r="D94" s="15" t="s">
        <v>125</v>
      </c>
      <c r="E94" s="15" t="s">
        <v>126</v>
      </c>
      <c r="F94" s="16">
        <v>45646</v>
      </c>
      <c r="G94" s="7" t="s">
        <v>127</v>
      </c>
      <c r="H94" s="15" t="s">
        <v>54</v>
      </c>
      <c r="I94" s="3" t="s">
        <v>13</v>
      </c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</row>
    <row r="95" spans="1:21" ht="126" customHeight="1" x14ac:dyDescent="0.25">
      <c r="A95" s="3">
        <v>88</v>
      </c>
      <c r="B95" s="15" t="s">
        <v>212</v>
      </c>
      <c r="C95" s="5" t="s">
        <v>21</v>
      </c>
      <c r="D95" s="15" t="s">
        <v>55</v>
      </c>
      <c r="E95" s="15" t="s">
        <v>323</v>
      </c>
      <c r="F95" s="16">
        <v>45646</v>
      </c>
      <c r="G95" s="7" t="s">
        <v>158</v>
      </c>
      <c r="H95" s="15" t="s">
        <v>54</v>
      </c>
      <c r="I95" s="3" t="s">
        <v>13</v>
      </c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</row>
    <row r="96" spans="1:21" ht="63" x14ac:dyDescent="0.25">
      <c r="A96" s="3">
        <v>89</v>
      </c>
      <c r="B96" s="21" t="s">
        <v>199</v>
      </c>
      <c r="C96" s="21" t="s">
        <v>8</v>
      </c>
      <c r="D96" s="21" t="s">
        <v>200</v>
      </c>
      <c r="E96" s="21" t="s">
        <v>201</v>
      </c>
      <c r="F96" s="23">
        <v>45646</v>
      </c>
      <c r="G96" s="21" t="s">
        <v>215</v>
      </c>
      <c r="H96" s="21" t="s">
        <v>198</v>
      </c>
      <c r="I96" s="21" t="s">
        <v>17</v>
      </c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</row>
    <row r="97" spans="1:21" ht="63" x14ac:dyDescent="0.25">
      <c r="A97" s="3">
        <v>90</v>
      </c>
      <c r="B97" s="21" t="s">
        <v>228</v>
      </c>
      <c r="C97" s="21" t="s">
        <v>8</v>
      </c>
      <c r="D97" s="21" t="s">
        <v>52</v>
      </c>
      <c r="E97" s="21" t="s">
        <v>229</v>
      </c>
      <c r="F97" s="23">
        <v>45579</v>
      </c>
      <c r="G97" s="29">
        <v>0.625</v>
      </c>
      <c r="H97" s="15" t="s">
        <v>153</v>
      </c>
      <c r="I97" s="21" t="s">
        <v>15</v>
      </c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</row>
    <row r="98" spans="1:21" ht="63" x14ac:dyDescent="0.25">
      <c r="A98" s="3">
        <v>91</v>
      </c>
      <c r="B98" s="21" t="s">
        <v>232</v>
      </c>
      <c r="C98" s="21" t="s">
        <v>8</v>
      </c>
      <c r="D98" s="21" t="s">
        <v>230</v>
      </c>
      <c r="E98" s="21" t="s">
        <v>231</v>
      </c>
      <c r="F98" s="23">
        <v>45582</v>
      </c>
      <c r="G98" s="29">
        <v>0.66666666666666663</v>
      </c>
      <c r="H98" s="15" t="s">
        <v>153</v>
      </c>
      <c r="I98" s="21" t="s">
        <v>15</v>
      </c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</row>
    <row r="99" spans="1:21" ht="63" x14ac:dyDescent="0.25">
      <c r="A99" s="3">
        <v>92</v>
      </c>
      <c r="B99" s="21" t="s">
        <v>233</v>
      </c>
      <c r="C99" s="21" t="s">
        <v>8</v>
      </c>
      <c r="D99" s="21" t="s">
        <v>234</v>
      </c>
      <c r="E99" s="21" t="s">
        <v>235</v>
      </c>
      <c r="F99" s="23">
        <v>45586</v>
      </c>
      <c r="G99" s="29">
        <v>0.58333333333333337</v>
      </c>
      <c r="H99" s="15" t="s">
        <v>153</v>
      </c>
      <c r="I99" s="21" t="s">
        <v>15</v>
      </c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</row>
    <row r="100" spans="1:21" ht="103.5" customHeight="1" x14ac:dyDescent="0.25">
      <c r="A100" s="3">
        <v>93</v>
      </c>
      <c r="B100" s="15" t="s">
        <v>136</v>
      </c>
      <c r="C100" s="5" t="s">
        <v>8</v>
      </c>
      <c r="D100" s="15" t="s">
        <v>52</v>
      </c>
      <c r="E100" s="15" t="s">
        <v>137</v>
      </c>
      <c r="F100" s="16">
        <v>45616</v>
      </c>
      <c r="G100" s="7" t="s">
        <v>165</v>
      </c>
      <c r="H100" s="15" t="s">
        <v>153</v>
      </c>
      <c r="I100" s="3" t="s">
        <v>15</v>
      </c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</row>
    <row r="101" spans="1:21" s="14" customFormat="1" ht="94.5" x14ac:dyDescent="0.25">
      <c r="A101" s="3">
        <v>94</v>
      </c>
      <c r="B101" s="15" t="s">
        <v>93</v>
      </c>
      <c r="C101" s="5" t="s">
        <v>84</v>
      </c>
      <c r="D101" s="15" t="s">
        <v>52</v>
      </c>
      <c r="E101" s="15" t="s">
        <v>79</v>
      </c>
      <c r="F101" s="16">
        <v>45647</v>
      </c>
      <c r="G101" s="7" t="s">
        <v>165</v>
      </c>
      <c r="H101" s="15" t="s">
        <v>213</v>
      </c>
      <c r="I101" s="3" t="s">
        <v>18</v>
      </c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</row>
    <row r="102" spans="1:21" s="14" customFormat="1" ht="103.5" customHeight="1" x14ac:dyDescent="0.25">
      <c r="A102" s="3">
        <v>95</v>
      </c>
      <c r="B102" s="15" t="s">
        <v>80</v>
      </c>
      <c r="C102" s="5" t="s">
        <v>85</v>
      </c>
      <c r="D102" s="15" t="s">
        <v>82</v>
      </c>
      <c r="E102" s="15" t="s">
        <v>81</v>
      </c>
      <c r="F102" s="16">
        <v>45647</v>
      </c>
      <c r="G102" s="7" t="s">
        <v>65</v>
      </c>
      <c r="H102" s="15" t="s">
        <v>213</v>
      </c>
      <c r="I102" s="3" t="s">
        <v>18</v>
      </c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</row>
    <row r="103" spans="1:21" s="14" customFormat="1" ht="103.5" customHeight="1" x14ac:dyDescent="0.25">
      <c r="A103" s="3">
        <v>96</v>
      </c>
      <c r="B103" s="6" t="s">
        <v>136</v>
      </c>
      <c r="C103" s="6" t="s">
        <v>8</v>
      </c>
      <c r="D103" s="6" t="s">
        <v>134</v>
      </c>
      <c r="E103" s="6" t="s">
        <v>138</v>
      </c>
      <c r="F103" s="16">
        <v>45610</v>
      </c>
      <c r="G103" s="7">
        <v>0.70833333333333337</v>
      </c>
      <c r="H103" s="15" t="s">
        <v>58</v>
      </c>
      <c r="I103" s="3" t="s">
        <v>19</v>
      </c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</row>
    <row r="104" spans="1:21" s="14" customFormat="1" ht="103.5" customHeight="1" x14ac:dyDescent="0.25">
      <c r="A104" s="3">
        <v>97</v>
      </c>
      <c r="B104" s="4" t="s">
        <v>294</v>
      </c>
      <c r="C104" s="5" t="s">
        <v>8</v>
      </c>
      <c r="D104" s="6" t="s">
        <v>295</v>
      </c>
      <c r="E104" s="4" t="s">
        <v>296</v>
      </c>
      <c r="F104" s="16">
        <v>45616</v>
      </c>
      <c r="G104" s="7">
        <v>0.6875</v>
      </c>
      <c r="H104" s="15" t="s">
        <v>58</v>
      </c>
      <c r="I104" s="3" t="s">
        <v>19</v>
      </c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</row>
    <row r="105" spans="1:21" s="14" customFormat="1" ht="103.5" customHeight="1" x14ac:dyDescent="0.25">
      <c r="A105" s="3">
        <v>98</v>
      </c>
      <c r="B105" s="4" t="s">
        <v>258</v>
      </c>
      <c r="C105" s="5" t="s">
        <v>84</v>
      </c>
      <c r="D105" s="6" t="s">
        <v>31</v>
      </c>
      <c r="E105" s="4" t="s">
        <v>259</v>
      </c>
      <c r="F105" s="16">
        <v>45622</v>
      </c>
      <c r="G105" s="7">
        <v>0.75</v>
      </c>
      <c r="H105" s="15" t="s">
        <v>58</v>
      </c>
      <c r="I105" s="3" t="s">
        <v>19</v>
      </c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</row>
    <row r="106" spans="1:21" s="14" customFormat="1" ht="103.5" customHeight="1" x14ac:dyDescent="0.25">
      <c r="A106" s="3">
        <v>99</v>
      </c>
      <c r="B106" s="6" t="s">
        <v>136</v>
      </c>
      <c r="C106" s="6" t="s">
        <v>8</v>
      </c>
      <c r="D106" s="6" t="s">
        <v>134</v>
      </c>
      <c r="E106" s="6" t="s">
        <v>137</v>
      </c>
      <c r="F106" s="16">
        <v>45624</v>
      </c>
      <c r="G106" s="7">
        <v>0.625</v>
      </c>
      <c r="H106" s="15" t="s">
        <v>58</v>
      </c>
      <c r="I106" s="3" t="s">
        <v>19</v>
      </c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</row>
    <row r="107" spans="1:21" s="14" customFormat="1" ht="103.5" customHeight="1" x14ac:dyDescent="0.25">
      <c r="A107" s="3">
        <v>100</v>
      </c>
      <c r="B107" s="4" t="s">
        <v>131</v>
      </c>
      <c r="C107" s="5" t="s">
        <v>21</v>
      </c>
      <c r="D107" s="5" t="s">
        <v>130</v>
      </c>
      <c r="E107" s="4" t="s">
        <v>129</v>
      </c>
      <c r="F107" s="16">
        <v>45636</v>
      </c>
      <c r="G107" s="7">
        <v>0.70833333333333337</v>
      </c>
      <c r="H107" s="15" t="s">
        <v>58</v>
      </c>
      <c r="I107" s="3" t="s">
        <v>19</v>
      </c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</row>
    <row r="108" spans="1:21" ht="110.25" customHeight="1" x14ac:dyDescent="0.25">
      <c r="A108" s="3">
        <v>101</v>
      </c>
      <c r="B108" s="15" t="s">
        <v>61</v>
      </c>
      <c r="C108" s="5" t="s">
        <v>8</v>
      </c>
      <c r="D108" s="15" t="s">
        <v>31</v>
      </c>
      <c r="E108" s="15" t="s">
        <v>59</v>
      </c>
      <c r="F108" s="16">
        <v>45647</v>
      </c>
      <c r="G108" s="7" t="s">
        <v>65</v>
      </c>
      <c r="H108" s="15" t="s">
        <v>60</v>
      </c>
      <c r="I108" s="3" t="s">
        <v>10</v>
      </c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</row>
    <row r="109" spans="1:21" ht="47.25" x14ac:dyDescent="0.25">
      <c r="A109" s="3">
        <v>102</v>
      </c>
      <c r="B109" s="15" t="s">
        <v>94</v>
      </c>
      <c r="C109" s="5" t="s">
        <v>9</v>
      </c>
      <c r="D109" s="15" t="s">
        <v>51</v>
      </c>
      <c r="E109" s="15" t="s">
        <v>139</v>
      </c>
      <c r="F109" s="16">
        <v>45649</v>
      </c>
      <c r="G109" s="7" t="s">
        <v>171</v>
      </c>
      <c r="H109" s="15" t="s">
        <v>48</v>
      </c>
      <c r="I109" s="3" t="s">
        <v>18</v>
      </c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</row>
    <row r="110" spans="1:21" ht="47.25" x14ac:dyDescent="0.25">
      <c r="A110" s="3">
        <v>103</v>
      </c>
      <c r="B110" s="15" t="s">
        <v>133</v>
      </c>
      <c r="C110" s="15" t="s">
        <v>8</v>
      </c>
      <c r="D110" s="15" t="s">
        <v>134</v>
      </c>
      <c r="E110" s="15" t="s">
        <v>135</v>
      </c>
      <c r="F110" s="16">
        <v>45649</v>
      </c>
      <c r="G110" s="7" t="s">
        <v>71</v>
      </c>
      <c r="H110" s="15" t="s">
        <v>77</v>
      </c>
      <c r="I110" s="3" t="s">
        <v>15</v>
      </c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</row>
    <row r="111" spans="1:21" ht="107.25" customHeight="1" x14ac:dyDescent="0.25">
      <c r="A111" s="3">
        <v>104</v>
      </c>
      <c r="B111" s="15" t="s">
        <v>37</v>
      </c>
      <c r="C111" s="5" t="s">
        <v>21</v>
      </c>
      <c r="D111" s="15" t="s">
        <v>38</v>
      </c>
      <c r="E111" s="15" t="s">
        <v>37</v>
      </c>
      <c r="F111" s="16">
        <v>45650</v>
      </c>
      <c r="G111" s="7" t="s">
        <v>22</v>
      </c>
      <c r="H111" s="15" t="s">
        <v>23</v>
      </c>
      <c r="I111" s="3" t="s">
        <v>17</v>
      </c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</row>
    <row r="112" spans="1:21" s="8" customFormat="1" ht="107.25" customHeight="1" x14ac:dyDescent="0.25">
      <c r="A112" s="3">
        <v>105</v>
      </c>
      <c r="B112" s="15" t="s">
        <v>308</v>
      </c>
      <c r="C112" s="5" t="s">
        <v>8</v>
      </c>
      <c r="D112" s="15" t="s">
        <v>35</v>
      </c>
      <c r="E112" s="15" t="s">
        <v>324</v>
      </c>
      <c r="F112" s="16">
        <v>45650</v>
      </c>
      <c r="G112" s="7" t="s">
        <v>171</v>
      </c>
      <c r="H112" s="15" t="s">
        <v>86</v>
      </c>
      <c r="I112" s="3" t="s">
        <v>36</v>
      </c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</row>
    <row r="113" spans="1:21" ht="107.25" customHeight="1" x14ac:dyDescent="0.25">
      <c r="A113" s="3">
        <v>106</v>
      </c>
      <c r="B113" s="15" t="s">
        <v>309</v>
      </c>
      <c r="C113" s="5" t="s">
        <v>8</v>
      </c>
      <c r="D113" s="15" t="s">
        <v>31</v>
      </c>
      <c r="E113" s="15" t="s">
        <v>321</v>
      </c>
      <c r="F113" s="16">
        <v>45650</v>
      </c>
      <c r="G113" s="7" t="s">
        <v>215</v>
      </c>
      <c r="H113" s="15" t="s">
        <v>153</v>
      </c>
      <c r="I113" s="3" t="s">
        <v>15</v>
      </c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</row>
    <row r="114" spans="1:21" ht="77.25" customHeight="1" x14ac:dyDescent="0.25">
      <c r="A114" s="3">
        <v>107</v>
      </c>
      <c r="B114" s="15" t="s">
        <v>310</v>
      </c>
      <c r="C114" s="5" t="s">
        <v>49</v>
      </c>
      <c r="D114" s="15" t="s">
        <v>52</v>
      </c>
      <c r="E114" s="15" t="s">
        <v>325</v>
      </c>
      <c r="F114" s="16">
        <v>45651</v>
      </c>
      <c r="G114" s="7" t="s">
        <v>165</v>
      </c>
      <c r="H114" s="15" t="s">
        <v>48</v>
      </c>
      <c r="I114" s="3" t="s">
        <v>18</v>
      </c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</row>
    <row r="115" spans="1:21" ht="77.25" customHeight="1" x14ac:dyDescent="0.25">
      <c r="A115" s="3">
        <v>108</v>
      </c>
      <c r="B115" s="4" t="s">
        <v>258</v>
      </c>
      <c r="C115" s="5" t="s">
        <v>8</v>
      </c>
      <c r="D115" s="6" t="s">
        <v>31</v>
      </c>
      <c r="E115" s="4" t="s">
        <v>259</v>
      </c>
      <c r="F115" s="16">
        <v>45628</v>
      </c>
      <c r="G115" s="7">
        <v>0.70833333333333337</v>
      </c>
      <c r="H115" s="15" t="s">
        <v>25</v>
      </c>
      <c r="I115" s="3" t="s">
        <v>12</v>
      </c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</row>
    <row r="116" spans="1:21" ht="77.25" customHeight="1" x14ac:dyDescent="0.25">
      <c r="A116" s="3">
        <v>109</v>
      </c>
      <c r="B116" s="4" t="s">
        <v>114</v>
      </c>
      <c r="C116" s="5" t="s">
        <v>8</v>
      </c>
      <c r="D116" s="6" t="s">
        <v>130</v>
      </c>
      <c r="E116" s="4" t="s">
        <v>132</v>
      </c>
      <c r="F116" s="16">
        <v>45642</v>
      </c>
      <c r="G116" s="7">
        <v>0.625</v>
      </c>
      <c r="H116" s="15" t="s">
        <v>25</v>
      </c>
      <c r="I116" s="3" t="s">
        <v>15</v>
      </c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</row>
    <row r="117" spans="1:21" ht="77.25" customHeight="1" x14ac:dyDescent="0.25">
      <c r="A117" s="3">
        <v>110</v>
      </c>
      <c r="B117" s="4" t="s">
        <v>80</v>
      </c>
      <c r="C117" s="5" t="s">
        <v>85</v>
      </c>
      <c r="D117" s="6" t="s">
        <v>82</v>
      </c>
      <c r="E117" s="4" t="s">
        <v>81</v>
      </c>
      <c r="F117" s="16">
        <v>45645</v>
      </c>
      <c r="G117" s="7">
        <v>0.58333333333333337</v>
      </c>
      <c r="H117" s="15" t="s">
        <v>25</v>
      </c>
      <c r="I117" s="3" t="s">
        <v>260</v>
      </c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</row>
    <row r="118" spans="1:21" ht="105.75" customHeight="1" x14ac:dyDescent="0.25">
      <c r="A118" s="3">
        <v>111</v>
      </c>
      <c r="B118" s="15" t="s">
        <v>106</v>
      </c>
      <c r="C118" s="5" t="s">
        <v>21</v>
      </c>
      <c r="D118" s="15" t="s">
        <v>14</v>
      </c>
      <c r="E118" s="15" t="s">
        <v>105</v>
      </c>
      <c r="F118" s="16">
        <v>45651</v>
      </c>
      <c r="G118" s="7" t="s">
        <v>65</v>
      </c>
      <c r="H118" s="15" t="s">
        <v>39</v>
      </c>
      <c r="I118" s="3" t="s">
        <v>12</v>
      </c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</row>
    <row r="119" spans="1:21" ht="105.75" customHeight="1" x14ac:dyDescent="0.25">
      <c r="A119" s="3">
        <v>112</v>
      </c>
      <c r="B119" s="15" t="s">
        <v>119</v>
      </c>
      <c r="C119" s="5" t="s">
        <v>21</v>
      </c>
      <c r="D119" s="15" t="s">
        <v>38</v>
      </c>
      <c r="E119" s="15" t="s">
        <v>123</v>
      </c>
      <c r="F119" s="16">
        <v>45650</v>
      </c>
      <c r="G119" s="7" t="s">
        <v>22</v>
      </c>
      <c r="H119" s="15" t="s">
        <v>39</v>
      </c>
      <c r="I119" s="3" t="s">
        <v>13</v>
      </c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</row>
    <row r="120" spans="1:21" ht="105.75" customHeight="1" x14ac:dyDescent="0.25">
      <c r="A120" s="3">
        <v>113</v>
      </c>
      <c r="B120" s="15" t="s">
        <v>311</v>
      </c>
      <c r="C120" s="5" t="s">
        <v>21</v>
      </c>
      <c r="D120" s="5" t="s">
        <v>130</v>
      </c>
      <c r="E120" s="15" t="s">
        <v>326</v>
      </c>
      <c r="F120" s="16">
        <v>45650</v>
      </c>
      <c r="G120" s="7" t="s">
        <v>171</v>
      </c>
      <c r="H120" s="15" t="s">
        <v>28</v>
      </c>
      <c r="I120" s="3" t="s">
        <v>19</v>
      </c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</row>
    <row r="121" spans="1:21" ht="105.75" customHeight="1" x14ac:dyDescent="0.25">
      <c r="A121" s="3">
        <v>114</v>
      </c>
      <c r="B121" s="26" t="s">
        <v>299</v>
      </c>
      <c r="C121" s="27" t="s">
        <v>9</v>
      </c>
      <c r="D121" s="27" t="s">
        <v>300</v>
      </c>
      <c r="E121" s="26" t="s">
        <v>301</v>
      </c>
      <c r="F121" s="16">
        <v>45650</v>
      </c>
      <c r="G121" s="28" t="s">
        <v>147</v>
      </c>
      <c r="H121" s="26" t="s">
        <v>226</v>
      </c>
      <c r="I121" s="26" t="s">
        <v>202</v>
      </c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</row>
    <row r="122" spans="1:21" ht="105.75" customHeight="1" x14ac:dyDescent="0.25">
      <c r="A122" s="3">
        <v>115</v>
      </c>
      <c r="B122" s="15" t="s">
        <v>304</v>
      </c>
      <c r="C122" s="5" t="s">
        <v>21</v>
      </c>
      <c r="D122" s="15" t="s">
        <v>38</v>
      </c>
      <c r="E122" s="15" t="s">
        <v>327</v>
      </c>
      <c r="F122" s="16">
        <v>45650</v>
      </c>
      <c r="G122" s="7" t="s">
        <v>22</v>
      </c>
      <c r="H122" s="15" t="s">
        <v>23</v>
      </c>
      <c r="I122" s="3" t="s">
        <v>17</v>
      </c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</row>
    <row r="123" spans="1:21" ht="105.75" customHeight="1" x14ac:dyDescent="0.25">
      <c r="A123" s="3">
        <v>116</v>
      </c>
      <c r="B123" s="38" t="s">
        <v>283</v>
      </c>
      <c r="C123" s="38" t="s">
        <v>9</v>
      </c>
      <c r="D123" s="38" t="s">
        <v>284</v>
      </c>
      <c r="E123" s="38" t="s">
        <v>285</v>
      </c>
      <c r="F123" s="16">
        <v>45601</v>
      </c>
      <c r="G123" s="7">
        <v>0.54166666666666663</v>
      </c>
      <c r="H123" s="15" t="s">
        <v>115</v>
      </c>
      <c r="I123" s="3" t="s">
        <v>17</v>
      </c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</row>
    <row r="124" spans="1:21" ht="105.75" customHeight="1" x14ac:dyDescent="0.25">
      <c r="A124" s="3">
        <v>117</v>
      </c>
      <c r="B124" s="15" t="s">
        <v>281</v>
      </c>
      <c r="C124" s="5" t="s">
        <v>9</v>
      </c>
      <c r="D124" s="15" t="s">
        <v>29</v>
      </c>
      <c r="E124" s="30" t="s">
        <v>282</v>
      </c>
      <c r="F124" s="16">
        <v>44505</v>
      </c>
      <c r="G124" s="7">
        <v>0.625</v>
      </c>
      <c r="H124" s="15" t="s">
        <v>115</v>
      </c>
      <c r="I124" s="3" t="s">
        <v>17</v>
      </c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</row>
    <row r="125" spans="1:21" ht="105.75" customHeight="1" x14ac:dyDescent="0.25">
      <c r="A125" s="3">
        <v>118</v>
      </c>
      <c r="B125" s="30" t="s">
        <v>267</v>
      </c>
      <c r="C125" s="30" t="s">
        <v>8</v>
      </c>
      <c r="D125" s="30" t="s">
        <v>31</v>
      </c>
      <c r="E125" s="30" t="s">
        <v>268</v>
      </c>
      <c r="F125" s="16">
        <v>45600</v>
      </c>
      <c r="G125" s="7">
        <v>0.58333333333333337</v>
      </c>
      <c r="H125" s="15" t="s">
        <v>115</v>
      </c>
      <c r="I125" s="3" t="s">
        <v>17</v>
      </c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</row>
    <row r="126" spans="1:21" ht="105.75" customHeight="1" x14ac:dyDescent="0.25">
      <c r="A126" s="3">
        <v>119</v>
      </c>
      <c r="B126" s="30" t="s">
        <v>261</v>
      </c>
      <c r="C126" s="30" t="s">
        <v>8</v>
      </c>
      <c r="D126" s="30" t="s">
        <v>262</v>
      </c>
      <c r="E126" s="30" t="s">
        <v>263</v>
      </c>
      <c r="F126" s="16">
        <v>45635</v>
      </c>
      <c r="G126" s="7">
        <v>0.625</v>
      </c>
      <c r="H126" s="15" t="s">
        <v>115</v>
      </c>
      <c r="I126" s="3" t="s">
        <v>17</v>
      </c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</row>
    <row r="127" spans="1:21" ht="105.75" customHeight="1" x14ac:dyDescent="0.25">
      <c r="A127" s="3">
        <v>120</v>
      </c>
      <c r="B127" s="30" t="s">
        <v>279</v>
      </c>
      <c r="C127" s="30" t="s">
        <v>8</v>
      </c>
      <c r="D127" s="30" t="s">
        <v>262</v>
      </c>
      <c r="E127" s="30" t="s">
        <v>280</v>
      </c>
      <c r="F127" s="16">
        <v>45643</v>
      </c>
      <c r="G127" s="7">
        <v>0.70833333333333337</v>
      </c>
      <c r="H127" s="15" t="s">
        <v>115</v>
      </c>
      <c r="I127" s="3" t="s">
        <v>17</v>
      </c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</row>
    <row r="128" spans="1:21" ht="101.25" customHeight="1" x14ac:dyDescent="0.25">
      <c r="A128" s="3">
        <v>121</v>
      </c>
      <c r="B128" s="15" t="s">
        <v>98</v>
      </c>
      <c r="C128" s="5" t="s">
        <v>8</v>
      </c>
      <c r="D128" s="15" t="s">
        <v>40</v>
      </c>
      <c r="E128" s="15" t="s">
        <v>103</v>
      </c>
      <c r="F128" s="16">
        <v>45650</v>
      </c>
      <c r="G128" s="7" t="s">
        <v>67</v>
      </c>
      <c r="H128" s="15" t="s">
        <v>115</v>
      </c>
      <c r="I128" s="3" t="s">
        <v>17</v>
      </c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</row>
    <row r="129" spans="1:21" ht="77.25" customHeight="1" x14ac:dyDescent="0.25">
      <c r="A129" s="3">
        <v>122</v>
      </c>
      <c r="B129" s="15" t="s">
        <v>154</v>
      </c>
      <c r="C129" s="5" t="s">
        <v>8</v>
      </c>
      <c r="D129" s="15" t="s">
        <v>31</v>
      </c>
      <c r="E129" s="15" t="s">
        <v>152</v>
      </c>
      <c r="F129" s="16">
        <v>45650</v>
      </c>
      <c r="G129" s="7" t="s">
        <v>165</v>
      </c>
      <c r="H129" s="15" t="s">
        <v>153</v>
      </c>
      <c r="I129" s="3" t="s">
        <v>15</v>
      </c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</row>
    <row r="130" spans="1:21" ht="77.25" customHeight="1" x14ac:dyDescent="0.25">
      <c r="A130" s="3">
        <v>123</v>
      </c>
      <c r="B130" s="15" t="s">
        <v>141</v>
      </c>
      <c r="C130" s="5" t="s">
        <v>21</v>
      </c>
      <c r="D130" s="15" t="s">
        <v>56</v>
      </c>
      <c r="E130" s="15" t="s">
        <v>142</v>
      </c>
      <c r="F130" s="16">
        <v>45650</v>
      </c>
      <c r="G130" s="7" t="s">
        <v>22</v>
      </c>
      <c r="H130" s="15" t="s">
        <v>95</v>
      </c>
      <c r="I130" s="3" t="s">
        <v>12</v>
      </c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</row>
    <row r="131" spans="1:21" ht="77.25" customHeight="1" x14ac:dyDescent="0.25">
      <c r="A131" s="3">
        <v>124</v>
      </c>
      <c r="B131" s="30" t="s">
        <v>256</v>
      </c>
      <c r="C131" s="30" t="s">
        <v>8</v>
      </c>
      <c r="D131" s="30" t="s">
        <v>31</v>
      </c>
      <c r="E131" s="30" t="s">
        <v>257</v>
      </c>
      <c r="F131" s="16"/>
      <c r="G131" s="7"/>
      <c r="H131" s="15"/>
      <c r="I131" s="3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</row>
    <row r="132" spans="1:21" s="8" customFormat="1" ht="77.25" customHeight="1" x14ac:dyDescent="0.25">
      <c r="A132" s="3">
        <v>125</v>
      </c>
      <c r="B132" s="15" t="s">
        <v>96</v>
      </c>
      <c r="C132" s="5" t="s">
        <v>8</v>
      </c>
      <c r="D132" s="15" t="s">
        <v>57</v>
      </c>
      <c r="E132" s="15" t="s">
        <v>107</v>
      </c>
      <c r="F132" s="16">
        <v>45650</v>
      </c>
      <c r="G132" s="7" t="s">
        <v>147</v>
      </c>
      <c r="H132" s="15" t="s">
        <v>60</v>
      </c>
      <c r="I132" s="3" t="s">
        <v>13</v>
      </c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</row>
    <row r="133" spans="1:21" ht="77.25" customHeight="1" x14ac:dyDescent="0.25">
      <c r="A133" s="3">
        <v>126</v>
      </c>
      <c r="B133" s="15" t="s">
        <v>97</v>
      </c>
      <c r="C133" s="5" t="s">
        <v>8</v>
      </c>
      <c r="D133" s="15" t="s">
        <v>82</v>
      </c>
      <c r="E133" s="15" t="s">
        <v>108</v>
      </c>
      <c r="F133" s="16">
        <v>45650</v>
      </c>
      <c r="G133" s="7" t="s">
        <v>22</v>
      </c>
      <c r="H133" s="15" t="s">
        <v>86</v>
      </c>
      <c r="I133" s="3" t="s">
        <v>13</v>
      </c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</row>
    <row r="134" spans="1:21" ht="77.25" customHeight="1" x14ac:dyDescent="0.25">
      <c r="A134" s="3">
        <v>127</v>
      </c>
      <c r="B134" s="18" t="s">
        <v>203</v>
      </c>
      <c r="C134" s="5" t="s">
        <v>8</v>
      </c>
      <c r="D134" s="15" t="s">
        <v>227</v>
      </c>
      <c r="E134" s="15" t="s">
        <v>204</v>
      </c>
      <c r="F134" s="16">
        <v>45650</v>
      </c>
      <c r="G134" s="7" t="s">
        <v>65</v>
      </c>
      <c r="H134" s="15" t="s">
        <v>153</v>
      </c>
      <c r="I134" s="3" t="s">
        <v>15</v>
      </c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</row>
    <row r="135" spans="1:21" s="8" customFormat="1" ht="111" customHeight="1" x14ac:dyDescent="0.25">
      <c r="A135" s="3">
        <v>128</v>
      </c>
      <c r="B135" s="15" t="s">
        <v>41</v>
      </c>
      <c r="C135" s="5" t="s">
        <v>9</v>
      </c>
      <c r="D135" s="15" t="s">
        <v>42</v>
      </c>
      <c r="E135" s="15" t="s">
        <v>43</v>
      </c>
      <c r="F135" s="16">
        <v>45650</v>
      </c>
      <c r="G135" s="7" t="s">
        <v>215</v>
      </c>
      <c r="H135" s="15" t="s">
        <v>27</v>
      </c>
      <c r="I135" s="3" t="s">
        <v>11</v>
      </c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</row>
    <row r="136" spans="1:21" ht="111" customHeight="1" x14ac:dyDescent="0.25">
      <c r="A136" s="3">
        <v>129</v>
      </c>
      <c r="B136" s="15" t="s">
        <v>305</v>
      </c>
      <c r="C136" s="5" t="s">
        <v>8</v>
      </c>
      <c r="D136" s="15" t="s">
        <v>82</v>
      </c>
      <c r="E136" s="15" t="s">
        <v>326</v>
      </c>
      <c r="F136" s="16">
        <v>45650</v>
      </c>
      <c r="G136" s="7" t="s">
        <v>22</v>
      </c>
      <c r="H136" s="15" t="s">
        <v>86</v>
      </c>
      <c r="I136" s="3" t="s">
        <v>13</v>
      </c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</row>
    <row r="137" spans="1:21" ht="45.75" customHeight="1" x14ac:dyDescent="0.25">
      <c r="A137" s="3">
        <v>130</v>
      </c>
      <c r="B137" s="15" t="s">
        <v>220</v>
      </c>
      <c r="C137" s="5" t="s">
        <v>8</v>
      </c>
      <c r="D137" s="15" t="s">
        <v>227</v>
      </c>
      <c r="E137" s="15" t="s">
        <v>219</v>
      </c>
      <c r="F137" s="16">
        <v>45650</v>
      </c>
      <c r="G137" s="7" t="s">
        <v>65</v>
      </c>
      <c r="H137" s="15" t="s">
        <v>153</v>
      </c>
      <c r="I137" s="3" t="s">
        <v>15</v>
      </c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</row>
    <row r="138" spans="1:21" ht="45.75" customHeight="1" x14ac:dyDescent="0.25">
      <c r="A138" s="3">
        <v>131</v>
      </c>
      <c r="B138" s="15" t="s">
        <v>88</v>
      </c>
      <c r="C138" s="5" t="s">
        <v>21</v>
      </c>
      <c r="D138" s="15" t="s">
        <v>44</v>
      </c>
      <c r="E138" s="15" t="s">
        <v>45</v>
      </c>
      <c r="F138" s="16">
        <v>45650</v>
      </c>
      <c r="G138" s="7" t="s">
        <v>22</v>
      </c>
      <c r="H138" s="15" t="s">
        <v>27</v>
      </c>
      <c r="I138" s="3" t="s">
        <v>17</v>
      </c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</row>
    <row r="139" spans="1:21" ht="87.75" customHeight="1" x14ac:dyDescent="0.25">
      <c r="A139" s="3">
        <v>132</v>
      </c>
      <c r="B139" s="15" t="s">
        <v>256</v>
      </c>
      <c r="C139" s="5" t="s">
        <v>8</v>
      </c>
      <c r="D139" s="15" t="s">
        <v>31</v>
      </c>
      <c r="E139" s="15" t="s">
        <v>257</v>
      </c>
      <c r="F139" s="16">
        <v>45650</v>
      </c>
      <c r="G139" s="7">
        <v>0.625</v>
      </c>
      <c r="H139" s="15" t="s">
        <v>25</v>
      </c>
      <c r="I139" s="3" t="s">
        <v>13</v>
      </c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</row>
    <row r="140" spans="1:21" ht="102.75" customHeight="1" x14ac:dyDescent="0.25">
      <c r="A140" s="3">
        <v>133</v>
      </c>
      <c r="B140" s="15" t="s">
        <v>99</v>
      </c>
      <c r="C140" s="5" t="s">
        <v>21</v>
      </c>
      <c r="D140" s="15" t="s">
        <v>38</v>
      </c>
      <c r="E140" s="15" t="s">
        <v>46</v>
      </c>
      <c r="F140" s="16">
        <v>45650</v>
      </c>
      <c r="G140" s="7" t="s">
        <v>67</v>
      </c>
      <c r="H140" s="15" t="s">
        <v>216</v>
      </c>
      <c r="I140" s="3" t="s">
        <v>13</v>
      </c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</row>
    <row r="141" spans="1:21" ht="77.25" customHeight="1" x14ac:dyDescent="0.25">
      <c r="A141" s="3">
        <v>134</v>
      </c>
      <c r="B141" s="15" t="s">
        <v>221</v>
      </c>
      <c r="C141" s="5" t="s">
        <v>21</v>
      </c>
      <c r="D141" s="15" t="s">
        <v>31</v>
      </c>
      <c r="E141" s="15" t="s">
        <v>109</v>
      </c>
      <c r="F141" s="16">
        <v>45650</v>
      </c>
      <c r="G141" s="7" t="s">
        <v>171</v>
      </c>
      <c r="H141" s="15" t="s">
        <v>28</v>
      </c>
      <c r="I141" s="3" t="s">
        <v>12</v>
      </c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</row>
    <row r="142" spans="1:21" ht="77.25" customHeight="1" x14ac:dyDescent="0.25">
      <c r="A142" s="3">
        <v>135</v>
      </c>
      <c r="B142" s="15" t="s">
        <v>101</v>
      </c>
      <c r="C142" s="5" t="s">
        <v>21</v>
      </c>
      <c r="D142" s="15" t="s">
        <v>38</v>
      </c>
      <c r="E142" s="15" t="s">
        <v>110</v>
      </c>
      <c r="F142" s="16">
        <v>45650</v>
      </c>
      <c r="G142" s="7" t="s">
        <v>22</v>
      </c>
      <c r="H142" s="15" t="s">
        <v>23</v>
      </c>
      <c r="I142" s="3" t="s">
        <v>17</v>
      </c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</row>
    <row r="143" spans="1:21" ht="77.25" customHeight="1" x14ac:dyDescent="0.25">
      <c r="A143" s="3">
        <v>136</v>
      </c>
      <c r="B143" s="15" t="s">
        <v>222</v>
      </c>
      <c r="C143" s="5" t="s">
        <v>8</v>
      </c>
      <c r="D143" s="15" t="s">
        <v>57</v>
      </c>
      <c r="E143" s="15" t="s">
        <v>111</v>
      </c>
      <c r="F143" s="16">
        <v>45650</v>
      </c>
      <c r="G143" s="7" t="s">
        <v>214</v>
      </c>
      <c r="H143" s="15" t="s">
        <v>58</v>
      </c>
      <c r="I143" s="3" t="s">
        <v>19</v>
      </c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</row>
    <row r="144" spans="1:21" ht="77.25" customHeight="1" x14ac:dyDescent="0.25">
      <c r="A144" s="3">
        <v>137</v>
      </c>
      <c r="B144" s="15" t="s">
        <v>124</v>
      </c>
      <c r="C144" s="5" t="s">
        <v>21</v>
      </c>
      <c r="D144" s="15" t="s">
        <v>125</v>
      </c>
      <c r="E144" s="15" t="s">
        <v>149</v>
      </c>
      <c r="F144" s="16">
        <v>45650</v>
      </c>
      <c r="G144" s="7" t="s">
        <v>171</v>
      </c>
      <c r="H144" s="15" t="s">
        <v>128</v>
      </c>
      <c r="I144" s="3" t="s">
        <v>15</v>
      </c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</row>
    <row r="145" spans="1:21" ht="177.75" customHeight="1" x14ac:dyDescent="0.25">
      <c r="A145" s="3">
        <v>138</v>
      </c>
      <c r="B145" s="15" t="s">
        <v>305</v>
      </c>
      <c r="C145" s="5" t="s">
        <v>21</v>
      </c>
      <c r="D145" s="15" t="s">
        <v>146</v>
      </c>
      <c r="E145" s="15" t="s">
        <v>326</v>
      </c>
      <c r="F145" s="16">
        <v>45650</v>
      </c>
      <c r="G145" s="7" t="s">
        <v>147</v>
      </c>
      <c r="H145" s="15" t="s">
        <v>128</v>
      </c>
      <c r="I145" s="3" t="s">
        <v>13</v>
      </c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</row>
    <row r="146" spans="1:21" ht="31.5" x14ac:dyDescent="0.25">
      <c r="A146" s="3">
        <v>139</v>
      </c>
      <c r="B146" s="15" t="s">
        <v>100</v>
      </c>
      <c r="C146" s="5" t="s">
        <v>21</v>
      </c>
      <c r="D146" s="15" t="s">
        <v>33</v>
      </c>
      <c r="E146" s="15" t="s">
        <v>148</v>
      </c>
      <c r="F146" s="16">
        <v>45650</v>
      </c>
      <c r="G146" s="7" t="s">
        <v>22</v>
      </c>
      <c r="H146" s="15" t="s">
        <v>34</v>
      </c>
      <c r="I146" s="3" t="s">
        <v>13</v>
      </c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</row>
    <row r="147" spans="1:21" ht="63" x14ac:dyDescent="0.25">
      <c r="A147" s="3">
        <v>140</v>
      </c>
      <c r="B147" s="15" t="s">
        <v>225</v>
      </c>
      <c r="C147" s="5" t="s">
        <v>8</v>
      </c>
      <c r="D147" s="15" t="s">
        <v>47</v>
      </c>
      <c r="E147" s="15" t="s">
        <v>224</v>
      </c>
      <c r="F147" s="16">
        <v>45650</v>
      </c>
      <c r="G147" s="7" t="s">
        <v>67</v>
      </c>
      <c r="H147" s="15" t="s">
        <v>115</v>
      </c>
      <c r="I147" s="3" t="s">
        <v>17</v>
      </c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</row>
    <row r="148" spans="1:21" ht="94.5" x14ac:dyDescent="0.25">
      <c r="A148" s="3">
        <v>141</v>
      </c>
      <c r="B148" s="15" t="s">
        <v>256</v>
      </c>
      <c r="C148" s="5" t="s">
        <v>8</v>
      </c>
      <c r="D148" s="15" t="s">
        <v>31</v>
      </c>
      <c r="E148" s="15" t="s">
        <v>257</v>
      </c>
      <c r="F148" s="16">
        <v>45638</v>
      </c>
      <c r="G148" s="7">
        <v>0.72916666666666663</v>
      </c>
      <c r="H148" s="15" t="s">
        <v>66</v>
      </c>
      <c r="I148" s="3" t="s">
        <v>15</v>
      </c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</row>
    <row r="149" spans="1:21" ht="157.5" x14ac:dyDescent="0.25">
      <c r="A149" s="3">
        <v>142</v>
      </c>
      <c r="B149" s="15" t="s">
        <v>223</v>
      </c>
      <c r="C149" s="5" t="s">
        <v>21</v>
      </c>
      <c r="D149" s="15" t="s">
        <v>69</v>
      </c>
      <c r="E149" s="15" t="s">
        <v>70</v>
      </c>
      <c r="F149" s="16">
        <v>45650</v>
      </c>
      <c r="G149" s="7" t="s">
        <v>71</v>
      </c>
      <c r="H149" s="15" t="s">
        <v>72</v>
      </c>
      <c r="I149" s="3" t="s">
        <v>15</v>
      </c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</row>
    <row r="150" spans="1:21" ht="94.5" x14ac:dyDescent="0.25">
      <c r="A150" s="3">
        <v>143</v>
      </c>
      <c r="B150" s="15" t="s">
        <v>305</v>
      </c>
      <c r="C150" s="5" t="s">
        <v>8</v>
      </c>
      <c r="D150" s="15" t="s">
        <v>82</v>
      </c>
      <c r="E150" s="15" t="s">
        <v>326</v>
      </c>
      <c r="F150" s="16">
        <v>45651</v>
      </c>
      <c r="G150" s="7" t="s">
        <v>22</v>
      </c>
      <c r="H150" s="15" t="s">
        <v>68</v>
      </c>
      <c r="I150" s="3" t="s">
        <v>15</v>
      </c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</row>
    <row r="151" spans="1:21" s="8" customFormat="1" ht="94.5" x14ac:dyDescent="0.25">
      <c r="A151" s="3">
        <v>144</v>
      </c>
      <c r="B151" s="15" t="s">
        <v>312</v>
      </c>
      <c r="C151" s="5" t="s">
        <v>21</v>
      </c>
      <c r="D151" s="15" t="s">
        <v>38</v>
      </c>
      <c r="E151" s="15" t="s">
        <v>328</v>
      </c>
      <c r="F151" s="16">
        <v>45651</v>
      </c>
      <c r="G151" s="7" t="s">
        <v>67</v>
      </c>
      <c r="H151" s="15" t="s">
        <v>216</v>
      </c>
      <c r="I151" s="3" t="s">
        <v>13</v>
      </c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</row>
    <row r="152" spans="1:21" ht="94.5" x14ac:dyDescent="0.25">
      <c r="A152" s="3">
        <v>145</v>
      </c>
      <c r="B152" s="15" t="s">
        <v>305</v>
      </c>
      <c r="C152" s="5" t="s">
        <v>8</v>
      </c>
      <c r="D152" s="15" t="s">
        <v>82</v>
      </c>
      <c r="E152" s="15" t="s">
        <v>329</v>
      </c>
      <c r="F152" s="16">
        <v>45651</v>
      </c>
      <c r="G152" s="7" t="s">
        <v>22</v>
      </c>
      <c r="H152" s="15" t="s">
        <v>86</v>
      </c>
      <c r="I152" s="3" t="s">
        <v>19</v>
      </c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</row>
    <row r="153" spans="1:21" ht="63" x14ac:dyDescent="0.25">
      <c r="A153" s="3">
        <v>146</v>
      </c>
      <c r="B153" s="15" t="s">
        <v>62</v>
      </c>
      <c r="C153" s="5" t="s">
        <v>8</v>
      </c>
      <c r="D153" s="15" t="s">
        <v>57</v>
      </c>
      <c r="E153" s="15" t="s">
        <v>63</v>
      </c>
      <c r="F153" s="16">
        <v>45653</v>
      </c>
      <c r="G153" s="7" t="s">
        <v>65</v>
      </c>
      <c r="H153" s="15" t="s">
        <v>58</v>
      </c>
      <c r="I153" s="3" t="s">
        <v>19</v>
      </c>
    </row>
  </sheetData>
  <autoFilter ref="A7:I153" xr:uid="{00000000-0009-0000-0000-000000000000}">
    <sortState ref="A8:I153">
      <sortCondition ref="F7:F149"/>
    </sortState>
  </autoFilter>
  <mergeCells count="1">
    <mergeCell ref="A1:I5"/>
  </mergeCells>
  <conditionalFormatting sqref="E48">
    <cfRule type="containsText" dxfId="11" priority="1" operator="containsText" text="«">
      <formula>NOT(ISERROR(SEARCH(("«"),(E48))))</formula>
    </cfRule>
  </conditionalFormatting>
  <conditionalFormatting sqref="E30">
    <cfRule type="containsText" dxfId="10" priority="11" operator="containsText" text="«">
      <formula>NOT(ISERROR(SEARCH(("«"),(E30))))</formula>
    </cfRule>
  </conditionalFormatting>
  <conditionalFormatting sqref="E30">
    <cfRule type="containsText" dxfId="9" priority="12" operator="containsText" text="»">
      <formula>NOT(ISERROR(SEARCH(("»"),(E30))))</formula>
    </cfRule>
  </conditionalFormatting>
  <conditionalFormatting sqref="E38">
    <cfRule type="containsText" dxfId="8" priority="9" operator="containsText" text="«">
      <formula>NOT(ISERROR(SEARCH(("«"),(E38))))</formula>
    </cfRule>
  </conditionalFormatting>
  <conditionalFormatting sqref="E38">
    <cfRule type="containsText" dxfId="7" priority="10" operator="containsText" text="»">
      <formula>NOT(ISERROR(SEARCH(("»"),(E38))))</formula>
    </cfRule>
  </conditionalFormatting>
  <conditionalFormatting sqref="E42">
    <cfRule type="containsText" dxfId="6" priority="7" operator="containsText" text="«">
      <formula>NOT(ISERROR(SEARCH(("«"),(E42))))</formula>
    </cfRule>
  </conditionalFormatting>
  <conditionalFormatting sqref="E42">
    <cfRule type="containsText" dxfId="5" priority="8" operator="containsText" text="»">
      <formula>NOT(ISERROR(SEARCH(("»"),(E42))))</formula>
    </cfRule>
  </conditionalFormatting>
  <conditionalFormatting sqref="E45">
    <cfRule type="containsText" dxfId="4" priority="5" operator="containsText" text="«">
      <formula>NOT(ISERROR(SEARCH(("«"),(E45))))</formula>
    </cfRule>
  </conditionalFormatting>
  <conditionalFormatting sqref="E45">
    <cfRule type="containsText" dxfId="3" priority="6" operator="containsText" text="»">
      <formula>NOT(ISERROR(SEARCH(("»"),(E45))))</formula>
    </cfRule>
  </conditionalFormatting>
  <conditionalFormatting sqref="E47">
    <cfRule type="containsText" dxfId="2" priority="3" operator="containsText" text="«">
      <formula>NOT(ISERROR(SEARCH(("«"),(E47))))</formula>
    </cfRule>
  </conditionalFormatting>
  <conditionalFormatting sqref="E47">
    <cfRule type="containsText" dxfId="1" priority="4" operator="containsText" text="»">
      <formula>NOT(ISERROR(SEARCH(("»"),(E47))))</formula>
    </cfRule>
  </conditionalFormatting>
  <conditionalFormatting sqref="E48">
    <cfRule type="containsText" dxfId="0" priority="2" operator="containsText" text="»">
      <formula>NOT(ISERROR(SEARCH(("»"),(E48))))</formula>
    </cfRule>
  </conditionalFormatting>
  <dataValidations count="1">
    <dataValidation type="list" allowBlank="1" showInputMessage="1" showErrorMessage="1" prompt="Нажмите здесь и введите значение из списка." sqref="D27:D28 D30 D38 D42 D45 D47:D48 D51 D53 D75:D76 D55 D118:D120 D122:D123 D111:D114 D125:D133" xr:uid="{00000000-0002-0000-0000-000000000000}">
      <formula1>"Акция,Викторина,Встреча/творческий вечер,Выставка,День открытых дверей,Дискуссия/обсуждение/заседание,Закрытие выставки (финисаж),Игра/игровая программа,Инсталляция,Интерактивное занятие/мастер-класс/урок,Квест,Комплексное мероприятие/тематическая програм"&amp;"ма,Конкурс/соревнование,Консультация/методическое занятие/семинар/тренинг,Конференция/круглый стол,Концерт/музыкальное представление,Лекция,Литературные чтения/декламация стихов/литературно-музыкальная программа/художественная читка/поэтический вечер,Откр"&amp;"ытие выставки (вернисаж),Праздник/праздничная программа/утренник,Представление/спектакль/инсценировка/перфоманс/театрализованное представление,Презентация/демонстрация/показательное выступление,Прослушивание/смотр,Просмотр фильмов или мультфильмов/кинолек"&amp;"торий/кинопоказ,Саунд-инсталляция,Спортивное соревнование/турнир,Танцевальный вечер/бал,Уличная акция/праздник двора/игры на свежем воздухе,Уроки мужества/встреча с ветеранами,Фестиваль,Флешмоб,Фольклорный праздник/народные гуляния,Форум,Экскурсия,Ярмарка"</formula1>
    </dataValidation>
  </dataValidations>
  <pageMargins left="0.70866141732283472" right="0.70866141732283472" top="0.74803149606299213" bottom="0.74803149606299213" header="0.31496062992125984" footer="0.31496062992125984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2024-10-15T08:14:03Z</dcterms:modified>
</cp:coreProperties>
</file>